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T1TzVNLfMymrbrR2jLrTlBlcAROEUiooUR3haA7h1UnJ9aiphnR2AIrjpaYR4r/63mbFJS1nxyynZjogAgSpQ==" workbookSaltValue="Lg59id9yC37NmWvXSWlKC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<sst xmlns="http://schemas.openxmlformats.org/spreadsheetml/2006/main" xmlns:r="http://schemas.openxmlformats.org/officeDocument/2006/relationships" count="111" uniqueCount="111">
  <si>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</si>
  <si>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</si>
  <si>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</si>
  <si>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</si>
  <si>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</si>
  <si>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</si>
  <si>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</si>
  <si>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</si>
  <si>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</si>
  <si>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</si>
  <si>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</si>
  <si>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</si>
  <si>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</si>
  <si>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</si>
  <si>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</si>
  <si>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</si>
  <si>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</si>
  <si>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</si>
  <si>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</si>
  <si>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</si>
  <si>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</si>
  <si>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</si>
  <si>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</si>
  <si>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</si>
  <si>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</si>
  <si>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</si>
  <si>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</si>
  <si>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</si>
  <si>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</si>
  <si>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</si>
  <si>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</si>
  <si>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</si>
  <si>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</si>
  <si>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</si>
  <si>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</si>
  <si>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</si>
  <si>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</si>
  <si>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</si>
  <si>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</si>
  <si>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</si>
  <si>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</si>
  <si>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</si>
  <si>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</si>
  <si>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</si>
  <si>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</si>
  <si>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</si>
  <si>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</si>
  <si>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</si>
  <si>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</si>
  <si>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</si>
  <si>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</si>
  <si>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</si>
  <si>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</si>
  <si>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</si>
  <si>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</si>
  <si>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</si>
  <si>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</si>
  <si>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</si>
  <si>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</si>
  <si>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</si>
  <si>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</si>
  <si>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</si>
  <si>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</si>
  <si>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</si>
  <si>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</si>
  <si>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</si>
  <si>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</si>
  <si>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</si>
  <si>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</si>
  <si>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</si>
  <si>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</si>
  <si>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</si>
  <si>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</si>
  <si>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</si>
  <si>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</si>
  <si>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</si>
  <si>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</si>
  <si>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</si>
  <si>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</si>
  <si>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</si>
  <si>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</si>
  <si>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</si>
  <si>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</si>
  <si>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</si>
  <si>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</si>
  <si>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</si>
  <si>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</si>
  <si>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</si>
  <si>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</si>
  <si>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</si>
  <si>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</si>
  <si>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</si>
  <si>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</si>
  <si>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</si>
  <si>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</si>
  <si>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</si>
  <si>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岩手県　一戸町</t>
  </si>
  <si>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</si>
  <si>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</si>
  <si>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</si>
  <si>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</si>
  <si>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</si>
  <si>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</si>
  <si>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</si>
  <si>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</si>
  <si>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</si>
  <si>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</si>
  <si>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</si>
  <si>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については、当該年度は赤字であることを示しているが、昨年度に比べると改善している。今後は、地方債償還金も減少していく見込みとなっていることから、本指標は改善する見込みである。
④企業債残高対事業規模比率については、既に整備事業が完了しており、また、資本費平準化債を含めた地方債の新規発行を抑制しているため、今後は減少傾向を示すと予測される。
⑤経費回収率については、汚水処理費の約半数を地方債の元利償還金が占めていることが考えられる。ただし、今後は地方債償還金が減少していくこと、新規の地方債発行も抑制していることから、改善が見込まれるが、適正な使用料収入の確保、及び汚水処理費の削減に取り組む必要がある。
⑥汚水処理原価については、汚水処理費の約半数を地方債の元利償還金が占めていることが考えられる。ただし、今後は地方債償還金が減少していくこと、新規の地方債発行も抑制していることから、改善が見込まれる。
⑦施設利用率については、類似団体に比べて低い数値を示しているが、現状一池で汚水処理を行っており、施設が遊休状態にあるわけではないため、現状維持が必要と考えられる。
⑧水洗化率については、類似団体に比べて良好な数値となっている。今後も水洗化率向上のために広報活動等を行い、新規接続者獲得に努めていきたい。</t>
    <rPh sb="1" eb="3">
      <t>シュウエキ</t>
    </rPh>
    <rPh sb="3" eb="4">
      <t>テキ</t>
    </rPh>
    <rPh sb="4" eb="6">
      <t>シュウシ</t>
    </rPh>
    <rPh sb="6" eb="8">
      <t>ヒリツ</t>
    </rPh>
    <rPh sb="14" eb="16">
      <t>トウガイ</t>
    </rPh>
    <rPh sb="16" eb="18">
      <t>ネンド</t>
    </rPh>
    <rPh sb="19" eb="21">
      <t>アカジ</t>
    </rPh>
    <rPh sb="27" eb="28">
      <t>シメ</t>
    </rPh>
    <rPh sb="34" eb="37">
      <t>サクネンド</t>
    </rPh>
    <rPh sb="38" eb="39">
      <t>クラ</t>
    </rPh>
    <rPh sb="42" eb="44">
      <t>カイゼン</t>
    </rPh>
    <rPh sb="49" eb="51">
      <t>コンゴ</t>
    </rPh>
    <rPh sb="53" eb="56">
      <t>チホウサイ</t>
    </rPh>
    <rPh sb="56" eb="59">
      <t>ショウカンキン</t>
    </rPh>
    <rPh sb="60" eb="62">
      <t>ゲンショウ</t>
    </rPh>
    <rPh sb="66" eb="68">
      <t>ミコ</t>
    </rPh>
    <rPh sb="80" eb="81">
      <t>ホン</t>
    </rPh>
    <rPh sb="81" eb="83">
      <t>シヒョウ</t>
    </rPh>
    <rPh sb="84" eb="86">
      <t>カイゼン</t>
    </rPh>
    <rPh sb="88" eb="90">
      <t>ミコ</t>
    </rPh>
    <rPh sb="97" eb="100">
      <t>キギョウサイ</t>
    </rPh>
    <rPh sb="100" eb="102">
      <t>ザンダカ</t>
    </rPh>
    <rPh sb="102" eb="103">
      <t>タイ</t>
    </rPh>
    <rPh sb="103" eb="105">
      <t>ジギョウ</t>
    </rPh>
    <rPh sb="105" eb="107">
      <t>キボ</t>
    </rPh>
    <rPh sb="107" eb="109">
      <t>ヒリツ</t>
    </rPh>
    <rPh sb="143" eb="145">
      <t>チホウ</t>
    </rPh>
    <rPh sb="180" eb="182">
      <t>ケイヒ</t>
    </rPh>
    <rPh sb="182" eb="185">
      <t>カイシュウリツ</t>
    </rPh>
    <rPh sb="191" eb="193">
      <t>オスイ</t>
    </rPh>
    <rPh sb="193" eb="196">
      <t>ショリヒ</t>
    </rPh>
    <rPh sb="197" eb="198">
      <t>ヤク</t>
    </rPh>
    <rPh sb="198" eb="200">
      <t>ハンスウ</t>
    </rPh>
    <rPh sb="201" eb="204">
      <t>チホウサイ</t>
    </rPh>
    <rPh sb="205" eb="207">
      <t>ガンリ</t>
    </rPh>
    <rPh sb="207" eb="210">
      <t>ショウカンキン</t>
    </rPh>
    <rPh sb="211" eb="212">
      <t>シ</t>
    </rPh>
    <rPh sb="219" eb="220">
      <t>カンガ</t>
    </rPh>
    <rPh sb="229" eb="231">
      <t>コンゴ</t>
    </rPh>
    <rPh sb="232" eb="235">
      <t>チホウサイ</t>
    </rPh>
    <rPh sb="235" eb="238">
      <t>ショウカンキン</t>
    </rPh>
    <rPh sb="239" eb="241">
      <t>ゲンショウ</t>
    </rPh>
    <rPh sb="248" eb="250">
      <t>シンキ</t>
    </rPh>
    <rPh sb="251" eb="254">
      <t>チホウサイ</t>
    </rPh>
    <rPh sb="254" eb="256">
      <t>ハッコウ</t>
    </rPh>
    <rPh sb="257" eb="259">
      <t>ヨクセイ</t>
    </rPh>
    <rPh sb="268" eb="270">
      <t>カイゼン</t>
    </rPh>
    <rPh sb="271" eb="273">
      <t>ミコ</t>
    </rPh>
    <rPh sb="313" eb="315">
      <t>オスイ</t>
    </rPh>
    <rPh sb="315" eb="317">
      <t>ショリ</t>
    </rPh>
    <rPh sb="317" eb="319">
      <t>ゲンカ</t>
    </rPh>
    <rPh sb="413" eb="415">
      <t>シセツ</t>
    </rPh>
    <rPh sb="415" eb="418">
      <t>リヨウリツ</t>
    </rPh>
    <rPh sb="424" eb="426">
      <t>ルイジ</t>
    </rPh>
    <rPh sb="426" eb="428">
      <t>ダンタイ</t>
    </rPh>
    <rPh sb="429" eb="430">
      <t>クラ</t>
    </rPh>
    <rPh sb="432" eb="433">
      <t>ヒク</t>
    </rPh>
    <rPh sb="434" eb="436">
      <t>スウチ</t>
    </rPh>
    <rPh sb="437" eb="438">
      <t>シメ</t>
    </rPh>
    <rPh sb="444" eb="446">
      <t>ゲンジョウ</t>
    </rPh>
    <rPh sb="446" eb="447">
      <t>イチ</t>
    </rPh>
    <rPh sb="447" eb="448">
      <t>イケ</t>
    </rPh>
    <rPh sb="449" eb="451">
      <t>オスイ</t>
    </rPh>
    <rPh sb="451" eb="453">
      <t>ショリ</t>
    </rPh>
    <rPh sb="454" eb="455">
      <t>オコナ</t>
    </rPh>
    <rPh sb="460" eb="462">
      <t>シセツ</t>
    </rPh>
    <rPh sb="463" eb="464">
      <t>アソ</t>
    </rPh>
    <rPh sb="464" eb="465">
      <t>ヤスミ</t>
    </rPh>
    <rPh sb="465" eb="467">
      <t>ジョウタイ</t>
    </rPh>
    <rPh sb="479" eb="481">
      <t>ゲンジョウ</t>
    </rPh>
    <rPh sb="481" eb="483">
      <t>イジ</t>
    </rPh>
    <rPh sb="484" eb="486">
      <t>ヒツヨウ</t>
    </rPh>
    <rPh sb="487" eb="488">
      <t>カンガ</t>
    </rPh>
    <rPh sb="495" eb="498">
      <t>スイセンカ</t>
    </rPh>
    <rPh sb="498" eb="499">
      <t>リツ</t>
    </rPh>
    <rPh sb="505" eb="507">
      <t>ルイジ</t>
    </rPh>
    <rPh sb="507" eb="509">
      <t>ダンタイ</t>
    </rPh>
    <rPh sb="510" eb="511">
      <t>クラ</t>
    </rPh>
    <rPh sb="513" eb="515">
      <t>リョウコウ</t>
    </rPh>
    <rPh sb="516" eb="518">
      <t>スウチ</t>
    </rPh>
    <rPh sb="525" eb="527">
      <t>コンゴ</t>
    </rPh>
    <rPh sb="528" eb="531">
      <t>スイセンカ</t>
    </rPh>
    <rPh sb="531" eb="532">
      <t>リツ</t>
    </rPh>
    <rPh sb="532" eb="534">
      <t>コウジョウ</t>
    </rPh>
    <rPh sb="538" eb="540">
      <t>コウホウ</t>
    </rPh>
    <rPh sb="540" eb="542">
      <t>カツドウ</t>
    </rPh>
    <rPh sb="542" eb="543">
      <t>トウ</t>
    </rPh>
    <rPh sb="544" eb="545">
      <t>オコナ</t>
    </rPh>
    <rPh sb="547" eb="549">
      <t>シンキ</t>
    </rPh>
    <rPh sb="549" eb="551">
      <t>セツゾク</t>
    </rPh>
    <rPh sb="551" eb="552">
      <t>モノ</t>
    </rPh>
    <rPh sb="552" eb="554">
      <t>カクトク</t>
    </rPh>
    <rPh sb="555" eb="556">
      <t>ツト</t>
    </rPh>
    <phoneticPr fontId="2"/>
  </si>
  <si>
    <t>　下水道管渠の法定耐用年数は、一般的に50年とされている。
　農業集落排水事業は供用開始から23年経過したが、小規模な公共桝などの修繕を除き、管渠自体に関する修繕、更新等は実施していない。
　一方、コンクリート製公共桝やマンホールについては、経年劣化及び除雪作業の影響による破損箇所が確認されている。破損箇所からの不明水流入は、施設の汚水処理能力に影響を与えることから、破損状態が著しい箇所を優先し修繕作業に取り組んでいく。
　</t>
    <rPh sb="1" eb="4">
      <t>ゲスイドウ</t>
    </rPh>
    <rPh sb="4" eb="5">
      <t>カン</t>
    </rPh>
    <rPh sb="5" eb="6">
      <t>キョ</t>
    </rPh>
    <rPh sb="7" eb="9">
      <t>ホウテイ</t>
    </rPh>
    <rPh sb="9" eb="11">
      <t>タイヨウ</t>
    </rPh>
    <rPh sb="11" eb="13">
      <t>ネンスウ</t>
    </rPh>
    <rPh sb="15" eb="18">
      <t>イッパンテキ</t>
    </rPh>
    <rPh sb="21" eb="22">
      <t>ネン</t>
    </rPh>
    <rPh sb="31" eb="33">
      <t>ノウギョウ</t>
    </rPh>
    <rPh sb="33" eb="35">
      <t>シュウラク</t>
    </rPh>
    <rPh sb="35" eb="37">
      <t>ハイスイ</t>
    </rPh>
    <rPh sb="37" eb="39">
      <t>ジギョウ</t>
    </rPh>
    <rPh sb="40" eb="42">
      <t>キョウヨウ</t>
    </rPh>
    <rPh sb="42" eb="44">
      <t>カイシ</t>
    </rPh>
    <rPh sb="48" eb="49">
      <t>ネン</t>
    </rPh>
    <rPh sb="49" eb="51">
      <t>ケイカ</t>
    </rPh>
    <rPh sb="55" eb="58">
      <t>ショウキボ</t>
    </rPh>
    <rPh sb="59" eb="61">
      <t>コウキョウ</t>
    </rPh>
    <rPh sb="61" eb="62">
      <t>マス</t>
    </rPh>
    <rPh sb="65" eb="67">
      <t>シュウゼン</t>
    </rPh>
    <rPh sb="68" eb="69">
      <t>ノゾ</t>
    </rPh>
    <rPh sb="71" eb="72">
      <t>カン</t>
    </rPh>
    <rPh sb="72" eb="73">
      <t>キョ</t>
    </rPh>
    <rPh sb="73" eb="75">
      <t>ジタイ</t>
    </rPh>
    <rPh sb="76" eb="77">
      <t>カン</t>
    </rPh>
    <rPh sb="79" eb="81">
      <t>シュウゼン</t>
    </rPh>
    <rPh sb="82" eb="85">
      <t>コウシントウ</t>
    </rPh>
    <rPh sb="86" eb="88">
      <t>ジッシ</t>
    </rPh>
    <rPh sb="96" eb="98">
      <t>イッポウ</t>
    </rPh>
    <rPh sb="105" eb="106">
      <t>セイ</t>
    </rPh>
    <rPh sb="106" eb="108">
      <t>コウキョウ</t>
    </rPh>
    <rPh sb="108" eb="109">
      <t>マス</t>
    </rPh>
    <rPh sb="121" eb="123">
      <t>ケイネン</t>
    </rPh>
    <rPh sb="123" eb="125">
      <t>レッカ</t>
    </rPh>
    <rPh sb="125" eb="126">
      <t>オヨ</t>
    </rPh>
    <rPh sb="127" eb="129">
      <t>ジョセツ</t>
    </rPh>
    <rPh sb="129" eb="131">
      <t>サギョウ</t>
    </rPh>
    <rPh sb="132" eb="134">
      <t>エイキョウ</t>
    </rPh>
    <rPh sb="137" eb="139">
      <t>ハソン</t>
    </rPh>
    <rPh sb="139" eb="141">
      <t>カショ</t>
    </rPh>
    <rPh sb="142" eb="144">
      <t>カクニン</t>
    </rPh>
    <rPh sb="150" eb="152">
      <t>ハソン</t>
    </rPh>
    <rPh sb="152" eb="154">
      <t>カショ</t>
    </rPh>
    <rPh sb="157" eb="159">
      <t>フメイ</t>
    </rPh>
    <rPh sb="159" eb="160">
      <t>スイ</t>
    </rPh>
    <rPh sb="160" eb="162">
      <t>リュウニュウ</t>
    </rPh>
    <rPh sb="164" eb="166">
      <t>シセツ</t>
    </rPh>
    <rPh sb="167" eb="169">
      <t>オスイ</t>
    </rPh>
    <rPh sb="169" eb="171">
      <t>ショリ</t>
    </rPh>
    <rPh sb="171" eb="173">
      <t>ノウリョク</t>
    </rPh>
    <rPh sb="174" eb="176">
      <t>エイキョウ</t>
    </rPh>
    <rPh sb="177" eb="178">
      <t>アタ</t>
    </rPh>
    <rPh sb="185" eb="187">
      <t>ハソン</t>
    </rPh>
    <rPh sb="187" eb="189">
      <t>ジョウタイ</t>
    </rPh>
    <rPh sb="190" eb="191">
      <t>イチジル</t>
    </rPh>
    <rPh sb="193" eb="195">
      <t>カショ</t>
    </rPh>
    <rPh sb="196" eb="198">
      <t>ユウセン</t>
    </rPh>
    <rPh sb="199" eb="201">
      <t>シュウゼン</t>
    </rPh>
    <rPh sb="201" eb="203">
      <t>サギョウ</t>
    </rPh>
    <rPh sb="204" eb="205">
      <t>ト</t>
    </rPh>
    <rPh sb="206" eb="207">
      <t>ク</t>
    </rPh>
    <phoneticPr fontId="2"/>
  </si>
  <si>
    <t>　農業集落排水事業は、整備事業を完了しており、水洗化率については類似団体より良好な数値を示している。
　一方で、加入促進に伴う使用料の大幅な収入を見込むことは難しく、また、繰入金に収益を依存している状況にあることから、適正な使用料収入の確保、及び汚水処理費の削減に取り組む必要がある。
　また、支出の約半数近くを元利償還金が占めていることから、今後も資本費平準化債を含む地方債の新規発行抑制に取り組む必要がある。</t>
    <rPh sb="1" eb="3">
      <t>ノウギョウ</t>
    </rPh>
    <rPh sb="3" eb="5">
      <t>シュウラク</t>
    </rPh>
    <rPh sb="5" eb="7">
      <t>ハイスイ</t>
    </rPh>
    <rPh sb="7" eb="9">
      <t>ジギョウ</t>
    </rPh>
    <rPh sb="11" eb="13">
      <t>セイビ</t>
    </rPh>
    <rPh sb="13" eb="15">
      <t>ジギョウ</t>
    </rPh>
    <rPh sb="16" eb="18">
      <t>カンリョウ</t>
    </rPh>
    <rPh sb="23" eb="26">
      <t>スイセンカ</t>
    </rPh>
    <rPh sb="26" eb="27">
      <t>リツ</t>
    </rPh>
    <rPh sb="32" eb="34">
      <t>ルイジ</t>
    </rPh>
    <rPh sb="34" eb="36">
      <t>ダンタイ</t>
    </rPh>
    <rPh sb="38" eb="40">
      <t>リョウコウ</t>
    </rPh>
    <rPh sb="41" eb="43">
      <t>スウチ</t>
    </rPh>
    <rPh sb="44" eb="45">
      <t>シメ</t>
    </rPh>
    <rPh sb="52" eb="54">
      <t>イッポウ</t>
    </rPh>
    <rPh sb="56" eb="58">
      <t>カニュウ</t>
    </rPh>
    <rPh sb="58" eb="60">
      <t>ソクシン</t>
    </rPh>
    <rPh sb="61" eb="62">
      <t>トモナ</t>
    </rPh>
    <rPh sb="63" eb="65">
      <t>シヨウ</t>
    </rPh>
    <rPh sb="65" eb="66">
      <t>リョウ</t>
    </rPh>
    <rPh sb="67" eb="69">
      <t>オオハバ</t>
    </rPh>
    <rPh sb="70" eb="72">
      <t>シュウニュウ</t>
    </rPh>
    <rPh sb="73" eb="75">
      <t>ミコ</t>
    </rPh>
    <rPh sb="79" eb="80">
      <t>ムズカ</t>
    </rPh>
    <rPh sb="86" eb="88">
      <t>クリイレ</t>
    </rPh>
    <rPh sb="88" eb="89">
      <t>キン</t>
    </rPh>
    <rPh sb="90" eb="92">
      <t>シュウエキ</t>
    </rPh>
    <rPh sb="93" eb="95">
      <t>イゾン</t>
    </rPh>
    <rPh sb="99" eb="101">
      <t>ジョウキョウ</t>
    </rPh>
    <rPh sb="147" eb="149">
      <t>シシュツ</t>
    </rPh>
    <rPh sb="150" eb="151">
      <t>ヤク</t>
    </rPh>
    <rPh sb="151" eb="153">
      <t>ハンスウ</t>
    </rPh>
    <rPh sb="153" eb="154">
      <t>チカ</t>
    </rPh>
    <rPh sb="156" eb="158">
      <t>ガンリ</t>
    </rPh>
    <rPh sb="158" eb="161">
      <t>ショウカンキン</t>
    </rPh>
    <rPh sb="162" eb="163">
      <t>シ</t>
    </rPh>
    <rPh sb="172" eb="174">
      <t>コンゴ</t>
    </rPh>
    <rPh sb="175" eb="177">
      <t>シホン</t>
    </rPh>
    <rPh sb="177" eb="178">
      <t>ヒ</t>
    </rPh>
    <rPh sb="178" eb="181">
      <t>ヘイジュンカ</t>
    </rPh>
    <rPh sb="181" eb="182">
      <t>サイ</t>
    </rPh>
    <rPh sb="183" eb="184">
      <t>フク</t>
    </rPh>
    <rPh sb="185" eb="188">
      <t>チホウサイ</t>
    </rPh>
    <rPh sb="189" eb="191">
      <t>シンキ</t>
    </rPh>
    <rPh sb="191" eb="193">
      <t>ハッコウ</t>
    </rPh>
    <rPh sb="193" eb="195">
      <t>ヨクセイ</t>
    </rPh>
    <rPh sb="196" eb="197">
      <t>ト</t>
    </rPh>
    <rPh sb="198" eb="199">
      <t>ク</t>
    </rPh>
    <rPh sb="200" eb="202">
      <t>ヒツヨウ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</si>
</sst>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35.950000000000003</c:v>
                </c:pt>
                <c:pt idx="1">
                  <c:v>36.42</c:v>
                </c:pt>
                <c:pt idx="2">
                  <c:v>36.11</c:v>
                </c:pt>
                <c:pt idx="3">
                  <c:v>36.11</c:v>
                </c:pt>
                <c:pt idx="4">
                  <c:v>35.64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60.65</c:v>
                </c:pt>
                <c:pt idx="3">
                  <c:v>51.75</c:v>
                </c:pt>
                <c:pt idx="4">
                  <c:v>50.68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88.76</c:v>
                </c:pt>
                <c:pt idx="1">
                  <c:v>88.25</c:v>
                </c:pt>
                <c:pt idx="2">
                  <c:v>89.88</c:v>
                </c:pt>
                <c:pt idx="3">
                  <c:v>90.11</c:v>
                </c:pt>
                <c:pt idx="4">
                  <c:v>90.16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84.58</c:v>
                </c:pt>
                <c:pt idx="3">
                  <c:v>84.84</c:v>
                </c:pt>
                <c:pt idx="4">
                  <c:v>84.86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42.14</c:v>
                </c:pt>
                <c:pt idx="1">
                  <c:v>70.13</c:v>
                </c:pt>
                <c:pt idx="2">
                  <c:v>59.83</c:v>
                </c:pt>
                <c:pt idx="3">
                  <c:v>63.06</c:v>
                </c:pt>
                <c:pt idx="4">
                  <c:v>62.31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1326.86</c:v>
                </c:pt>
                <c:pt idx="1">
                  <c:v>216.7</c:v>
                </c:pt>
                <c:pt idx="2">
                  <c:v>1988.18</c:v>
                </c:pt>
                <c:pt idx="3">
                  <c:v>1685.01</c:v>
                </c:pt>
                <c:pt idx="4">
                  <c:v>1366.72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974.93</c:v>
                </c:pt>
                <c:pt idx="3">
                  <c:v>855.8</c:v>
                </c:pt>
                <c:pt idx="4">
                  <c:v>789.46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40.93</c:v>
                </c:pt>
                <c:pt idx="1">
                  <c:v>53.73</c:v>
                </c:pt>
                <c:pt idx="2">
                  <c:v>31.33</c:v>
                </c:pt>
                <c:pt idx="3">
                  <c:v>34.520000000000003</c:v>
                </c:pt>
                <c:pt idx="4">
                  <c:v>34.299999999999997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55.32</c:v>
                </c:pt>
                <c:pt idx="3">
                  <c:v>59.8</c:v>
                </c:pt>
                <c:pt idx="4">
                  <c:v>57.77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448.07</c:v>
                </c:pt>
                <c:pt idx="1">
                  <c:v>341.93</c:v>
                </c:pt>
                <c:pt idx="2">
                  <c:v>588.89</c:v>
                </c:pt>
                <c:pt idx="3">
                  <c:v>538.79</c:v>
                </c:pt>
                <c:pt idx="4">
                  <c:v>546.64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201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41"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一戸町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12570</v>
      </c>
      <c r="AM8" s="22"/>
      <c r="AN8" s="22"/>
      <c r="AO8" s="22"/>
      <c r="AP8" s="22"/>
      <c r="AQ8" s="22"/>
      <c r="AR8" s="22"/>
      <c r="AS8" s="22"/>
      <c r="AT8" s="7">
        <f>データ!T6</f>
        <v>300.02999999999997</v>
      </c>
      <c r="AU8" s="7"/>
      <c r="AV8" s="7"/>
      <c r="AW8" s="7"/>
      <c r="AX8" s="7"/>
      <c r="AY8" s="7"/>
      <c r="AZ8" s="7"/>
      <c r="BA8" s="7"/>
      <c r="BB8" s="7">
        <f>データ!U6</f>
        <v>41.9</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8.2100000000000009</v>
      </c>
      <c r="Q10" s="7"/>
      <c r="R10" s="7"/>
      <c r="S10" s="7"/>
      <c r="T10" s="7"/>
      <c r="U10" s="7"/>
      <c r="V10" s="7"/>
      <c r="W10" s="7">
        <f>データ!Q6</f>
        <v>100</v>
      </c>
      <c r="X10" s="7"/>
      <c r="Y10" s="7"/>
      <c r="Z10" s="7"/>
      <c r="AA10" s="7"/>
      <c r="AB10" s="7"/>
      <c r="AC10" s="7"/>
      <c r="AD10" s="22">
        <f>データ!R6</f>
        <v>4104</v>
      </c>
      <c r="AE10" s="22"/>
      <c r="AF10" s="22"/>
      <c r="AG10" s="22"/>
      <c r="AH10" s="22"/>
      <c r="AI10" s="22"/>
      <c r="AJ10" s="22"/>
      <c r="AK10" s="2"/>
      <c r="AL10" s="22">
        <f>データ!V6</f>
        <v>1016</v>
      </c>
      <c r="AM10" s="22"/>
      <c r="AN10" s="22"/>
      <c r="AO10" s="22"/>
      <c r="AP10" s="22"/>
      <c r="AQ10" s="22"/>
      <c r="AR10" s="22"/>
      <c r="AS10" s="22"/>
      <c r="AT10" s="7">
        <f>データ!W6</f>
        <v>0.49</v>
      </c>
      <c r="AU10" s="7"/>
      <c r="AV10" s="7"/>
      <c r="AW10" s="7"/>
      <c r="AX10" s="7"/>
      <c r="AY10" s="7"/>
      <c r="AZ10" s="7"/>
      <c r="BA10" s="7"/>
      <c r="BB10" s="7">
        <f>データ!X6</f>
        <v>2073.4699999999998</v>
      </c>
      <c r="BC10" s="7"/>
      <c r="BD10" s="7"/>
      <c r="BE10" s="7"/>
      <c r="BF10" s="7"/>
      <c r="BG10" s="7"/>
      <c r="BH10" s="7"/>
      <c r="BI10" s="7"/>
      <c r="BJ10" s="2"/>
      <c r="BK10" s="2"/>
      <c r="BL10" s="30" t="s">
        <v>40</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【747.76】</v>
      </c>
      <c r="I86" s="12" t="str">
        <f>データ!CA6</f>
        <v>【59.51】</v>
      </c>
      <c r="J86" s="12" t="str">
        <f>データ!CL6</f>
        <v>【261.46】</v>
      </c>
      <c r="K86" s="12" t="str">
        <f>データ!CW6</f>
        <v>【52.23】</v>
      </c>
      <c r="L86" s="12" t="str">
        <f>データ!DH6</f>
        <v>【85.82】</v>
      </c>
      <c r="M86" s="12" t="s">
        <v>41</v>
      </c>
      <c r="N86" s="12" t="s">
        <v>41</v>
      </c>
      <c r="O86" s="12" t="str">
        <f>データ!EO6</f>
        <v>【0.02】</v>
      </c>
    </row>
  </sheetData>
  <sheetProtection algorithmName="SHA-512" hashValue="CHR2XeEBWu9kNeEtH6ZHvHld44DwgUOcMNdpmYCCfTpcukrIQLfxikWgRDMoke/aeO5o74xk5vpadGQ+p2VYvA==" saltValue="6qZIXmCWfFrxBZJwCNPjc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61</v>
      </c>
      <c r="D3" s="62" t="s">
        <v>62</v>
      </c>
      <c r="E3" s="62" t="s">
        <v>5</v>
      </c>
      <c r="F3" s="62" t="s">
        <v>4</v>
      </c>
      <c r="G3" s="62" t="s">
        <v>27</v>
      </c>
      <c r="H3" s="68" t="s">
        <v>58</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48</v>
      </c>
      <c r="AK4" s="80"/>
      <c r="AL4" s="80"/>
      <c r="AM4" s="80"/>
      <c r="AN4" s="80"/>
      <c r="AO4" s="80"/>
      <c r="AP4" s="80"/>
      <c r="AQ4" s="80"/>
      <c r="AR4" s="80"/>
      <c r="AS4" s="80"/>
      <c r="AT4" s="80"/>
      <c r="AU4" s="80" t="s">
        <v>29</v>
      </c>
      <c r="AV4" s="80"/>
      <c r="AW4" s="80"/>
      <c r="AX4" s="80"/>
      <c r="AY4" s="80"/>
      <c r="AZ4" s="80"/>
      <c r="BA4" s="80"/>
      <c r="BB4" s="80"/>
      <c r="BC4" s="80"/>
      <c r="BD4" s="80"/>
      <c r="BE4" s="80"/>
      <c r="BF4" s="80" t="s">
        <v>65</v>
      </c>
      <c r="BG4" s="80"/>
      <c r="BH4" s="80"/>
      <c r="BI4" s="80"/>
      <c r="BJ4" s="80"/>
      <c r="BK4" s="80"/>
      <c r="BL4" s="80"/>
      <c r="BM4" s="80"/>
      <c r="BN4" s="80"/>
      <c r="BO4" s="80"/>
      <c r="BP4" s="80"/>
      <c r="BQ4" s="80" t="s">
        <v>15</v>
      </c>
      <c r="BR4" s="80"/>
      <c r="BS4" s="80"/>
      <c r="BT4" s="80"/>
      <c r="BU4" s="80"/>
      <c r="BV4" s="80"/>
      <c r="BW4" s="80"/>
      <c r="BX4" s="80"/>
      <c r="BY4" s="80"/>
      <c r="BZ4" s="80"/>
      <c r="CA4" s="80"/>
      <c r="CB4" s="80" t="s">
        <v>64</v>
      </c>
      <c r="CC4" s="80"/>
      <c r="CD4" s="80"/>
      <c r="CE4" s="80"/>
      <c r="CF4" s="80"/>
      <c r="CG4" s="80"/>
      <c r="CH4" s="80"/>
      <c r="CI4" s="80"/>
      <c r="CJ4" s="80"/>
      <c r="CK4" s="80"/>
      <c r="CL4" s="80"/>
      <c r="CM4" s="80" t="s">
        <v>1</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47</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5" s="59" customFormat="1">
      <c r="A6" s="60" t="s">
        <v>95</v>
      </c>
      <c r="B6" s="65">
        <f t="shared" ref="B6:X6" si="1">B7</f>
        <v>2018</v>
      </c>
      <c r="C6" s="65">
        <f t="shared" si="1"/>
        <v>35246</v>
      </c>
      <c r="D6" s="65">
        <f t="shared" si="1"/>
        <v>47</v>
      </c>
      <c r="E6" s="65">
        <f t="shared" si="1"/>
        <v>17</v>
      </c>
      <c r="F6" s="65">
        <f t="shared" si="1"/>
        <v>5</v>
      </c>
      <c r="G6" s="65">
        <f t="shared" si="1"/>
        <v>0</v>
      </c>
      <c r="H6" s="65" t="str">
        <f t="shared" si="1"/>
        <v>岩手県　一戸町</v>
      </c>
      <c r="I6" s="65" t="str">
        <f t="shared" si="1"/>
        <v>法非適用</v>
      </c>
      <c r="J6" s="65" t="str">
        <f t="shared" si="1"/>
        <v>下水道事業</v>
      </c>
      <c r="K6" s="65" t="str">
        <f t="shared" si="1"/>
        <v>農業集落排水</v>
      </c>
      <c r="L6" s="65" t="str">
        <f t="shared" si="1"/>
        <v>F2</v>
      </c>
      <c r="M6" s="65" t="str">
        <f t="shared" si="1"/>
        <v>非設置</v>
      </c>
      <c r="N6" s="73" t="str">
        <f t="shared" si="1"/>
        <v>-</v>
      </c>
      <c r="O6" s="73" t="str">
        <f t="shared" si="1"/>
        <v>該当数値なし</v>
      </c>
      <c r="P6" s="73">
        <f t="shared" si="1"/>
        <v>8.2100000000000009</v>
      </c>
      <c r="Q6" s="73">
        <f t="shared" si="1"/>
        <v>100</v>
      </c>
      <c r="R6" s="73">
        <f t="shared" si="1"/>
        <v>4104</v>
      </c>
      <c r="S6" s="73">
        <f t="shared" si="1"/>
        <v>12570</v>
      </c>
      <c r="T6" s="73">
        <f t="shared" si="1"/>
        <v>300.02999999999997</v>
      </c>
      <c r="U6" s="73">
        <f t="shared" si="1"/>
        <v>41.9</v>
      </c>
      <c r="V6" s="73">
        <f t="shared" si="1"/>
        <v>1016</v>
      </c>
      <c r="W6" s="73">
        <f t="shared" si="1"/>
        <v>0.49</v>
      </c>
      <c r="X6" s="73">
        <f t="shared" si="1"/>
        <v>2073.4699999999998</v>
      </c>
      <c r="Y6" s="81">
        <f t="shared" ref="Y6:AH6" si="2">IF(Y7="",NA(),Y7)</f>
        <v>42.14</v>
      </c>
      <c r="Z6" s="81">
        <f t="shared" si="2"/>
        <v>70.13</v>
      </c>
      <c r="AA6" s="81">
        <f t="shared" si="2"/>
        <v>59.83</v>
      </c>
      <c r="AB6" s="81">
        <f t="shared" si="2"/>
        <v>63.06</v>
      </c>
      <c r="AC6" s="81">
        <f t="shared" si="2"/>
        <v>62.31</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1326.86</v>
      </c>
      <c r="BG6" s="81">
        <f t="shared" si="5"/>
        <v>216.7</v>
      </c>
      <c r="BH6" s="81">
        <f t="shared" si="5"/>
        <v>1988.18</v>
      </c>
      <c r="BI6" s="81">
        <f t="shared" si="5"/>
        <v>1685.01</v>
      </c>
      <c r="BJ6" s="81">
        <f t="shared" si="5"/>
        <v>1366.72</v>
      </c>
      <c r="BK6" s="81">
        <f t="shared" si="5"/>
        <v>1044.8</v>
      </c>
      <c r="BL6" s="81">
        <f t="shared" si="5"/>
        <v>1081.8</v>
      </c>
      <c r="BM6" s="81">
        <f t="shared" si="5"/>
        <v>974.93</v>
      </c>
      <c r="BN6" s="81">
        <f t="shared" si="5"/>
        <v>855.8</v>
      </c>
      <c r="BO6" s="81">
        <f t="shared" si="5"/>
        <v>789.46</v>
      </c>
      <c r="BP6" s="73" t="str">
        <f>IF(BP7="","",IF(BP7="-","【-】","【"&amp;SUBSTITUTE(TEXT(BP7,"#,##0.00"),"-","△")&amp;"】"))</f>
        <v>【747.76】</v>
      </c>
      <c r="BQ6" s="81">
        <f t="shared" ref="BQ6:BZ6" si="6">IF(BQ7="",NA(),BQ7)</f>
        <v>40.93</v>
      </c>
      <c r="BR6" s="81">
        <f t="shared" si="6"/>
        <v>53.73</v>
      </c>
      <c r="BS6" s="81">
        <f t="shared" si="6"/>
        <v>31.33</v>
      </c>
      <c r="BT6" s="81">
        <f t="shared" si="6"/>
        <v>34.520000000000003</v>
      </c>
      <c r="BU6" s="81">
        <f t="shared" si="6"/>
        <v>34.299999999999997</v>
      </c>
      <c r="BV6" s="81">
        <f t="shared" si="6"/>
        <v>50.82</v>
      </c>
      <c r="BW6" s="81">
        <f t="shared" si="6"/>
        <v>52.19</v>
      </c>
      <c r="BX6" s="81">
        <f t="shared" si="6"/>
        <v>55.32</v>
      </c>
      <c r="BY6" s="81">
        <f t="shared" si="6"/>
        <v>59.8</v>
      </c>
      <c r="BZ6" s="81">
        <f t="shared" si="6"/>
        <v>57.77</v>
      </c>
      <c r="CA6" s="73" t="str">
        <f>IF(CA7="","",IF(CA7="-","【-】","【"&amp;SUBSTITUTE(TEXT(CA7,"#,##0.00"),"-","△")&amp;"】"))</f>
        <v>【59.51】</v>
      </c>
      <c r="CB6" s="81">
        <f t="shared" ref="CB6:CK6" si="7">IF(CB7="",NA(),CB7)</f>
        <v>448.07</v>
      </c>
      <c r="CC6" s="81">
        <f t="shared" si="7"/>
        <v>341.93</v>
      </c>
      <c r="CD6" s="81">
        <f t="shared" si="7"/>
        <v>588.89</v>
      </c>
      <c r="CE6" s="81">
        <f t="shared" si="7"/>
        <v>538.79</v>
      </c>
      <c r="CF6" s="81">
        <f t="shared" si="7"/>
        <v>546.64</v>
      </c>
      <c r="CG6" s="81">
        <f t="shared" si="7"/>
        <v>300.52</v>
      </c>
      <c r="CH6" s="81">
        <f t="shared" si="7"/>
        <v>296.14</v>
      </c>
      <c r="CI6" s="81">
        <f t="shared" si="7"/>
        <v>283.17</v>
      </c>
      <c r="CJ6" s="81">
        <f t="shared" si="7"/>
        <v>263.76</v>
      </c>
      <c r="CK6" s="81">
        <f t="shared" si="7"/>
        <v>274.35000000000002</v>
      </c>
      <c r="CL6" s="73" t="str">
        <f>IF(CL7="","",IF(CL7="-","【-】","【"&amp;SUBSTITUTE(TEXT(CL7,"#,##0.00"),"-","△")&amp;"】"))</f>
        <v>【261.46】</v>
      </c>
      <c r="CM6" s="81">
        <f t="shared" ref="CM6:CV6" si="8">IF(CM7="",NA(),CM7)</f>
        <v>35.950000000000003</v>
      </c>
      <c r="CN6" s="81">
        <f t="shared" si="8"/>
        <v>36.42</v>
      </c>
      <c r="CO6" s="81">
        <f t="shared" si="8"/>
        <v>36.11</v>
      </c>
      <c r="CP6" s="81">
        <f t="shared" si="8"/>
        <v>36.11</v>
      </c>
      <c r="CQ6" s="81">
        <f t="shared" si="8"/>
        <v>35.64</v>
      </c>
      <c r="CR6" s="81">
        <f t="shared" si="8"/>
        <v>53.24</v>
      </c>
      <c r="CS6" s="81">
        <f t="shared" si="8"/>
        <v>52.31</v>
      </c>
      <c r="CT6" s="81">
        <f t="shared" si="8"/>
        <v>60.65</v>
      </c>
      <c r="CU6" s="81">
        <f t="shared" si="8"/>
        <v>51.75</v>
      </c>
      <c r="CV6" s="81">
        <f t="shared" si="8"/>
        <v>50.68</v>
      </c>
      <c r="CW6" s="73" t="str">
        <f>IF(CW7="","",IF(CW7="-","【-】","【"&amp;SUBSTITUTE(TEXT(CW7,"#,##0.00"),"-","△")&amp;"】"))</f>
        <v>【52.23】</v>
      </c>
      <c r="CX6" s="81">
        <f t="shared" ref="CX6:DG6" si="9">IF(CX7="",NA(),CX7)</f>
        <v>88.76</v>
      </c>
      <c r="CY6" s="81">
        <f t="shared" si="9"/>
        <v>88.25</v>
      </c>
      <c r="CZ6" s="81">
        <f t="shared" si="9"/>
        <v>89.88</v>
      </c>
      <c r="DA6" s="81">
        <f t="shared" si="9"/>
        <v>90.11</v>
      </c>
      <c r="DB6" s="81">
        <f t="shared" si="9"/>
        <v>90.16</v>
      </c>
      <c r="DC6" s="81">
        <f t="shared" si="9"/>
        <v>84.07</v>
      </c>
      <c r="DD6" s="81">
        <f t="shared" si="9"/>
        <v>84.32</v>
      </c>
      <c r="DE6" s="81">
        <f t="shared" si="9"/>
        <v>84.58</v>
      </c>
      <c r="DF6" s="81">
        <f t="shared" si="9"/>
        <v>84.84</v>
      </c>
      <c r="DG6" s="81">
        <f t="shared" si="9"/>
        <v>84.86</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1.e-002</v>
      </c>
      <c r="EO6" s="73" t="str">
        <f>IF(EO7="","",IF(EO7="-","【-】","【"&amp;SUBSTITUTE(TEXT(EO7,"#,##0.00"),"-","△")&amp;"】"))</f>
        <v>【0.02】</v>
      </c>
    </row>
    <row r="7" spans="1:145" s="59" customFormat="1">
      <c r="A7" s="60"/>
      <c r="B7" s="66">
        <v>2018</v>
      </c>
      <c r="C7" s="66">
        <v>35246</v>
      </c>
      <c r="D7" s="66">
        <v>47</v>
      </c>
      <c r="E7" s="66">
        <v>17</v>
      </c>
      <c r="F7" s="66">
        <v>5</v>
      </c>
      <c r="G7" s="66">
        <v>0</v>
      </c>
      <c r="H7" s="66" t="s">
        <v>96</v>
      </c>
      <c r="I7" s="66" t="s">
        <v>97</v>
      </c>
      <c r="J7" s="66" t="s">
        <v>98</v>
      </c>
      <c r="K7" s="66" t="s">
        <v>99</v>
      </c>
      <c r="L7" s="66" t="s">
        <v>100</v>
      </c>
      <c r="M7" s="66" t="s">
        <v>101</v>
      </c>
      <c r="N7" s="74" t="s">
        <v>41</v>
      </c>
      <c r="O7" s="74" t="s">
        <v>102</v>
      </c>
      <c r="P7" s="74">
        <v>8.2100000000000009</v>
      </c>
      <c r="Q7" s="74">
        <v>100</v>
      </c>
      <c r="R7" s="74">
        <v>4104</v>
      </c>
      <c r="S7" s="74">
        <v>12570</v>
      </c>
      <c r="T7" s="74">
        <v>300.02999999999997</v>
      </c>
      <c r="U7" s="74">
        <v>41.9</v>
      </c>
      <c r="V7" s="74">
        <v>1016</v>
      </c>
      <c r="W7" s="74">
        <v>0.49</v>
      </c>
      <c r="X7" s="74">
        <v>2073.4699999999998</v>
      </c>
      <c r="Y7" s="74">
        <v>42.14</v>
      </c>
      <c r="Z7" s="74">
        <v>70.13</v>
      </c>
      <c r="AA7" s="74">
        <v>59.83</v>
      </c>
      <c r="AB7" s="74">
        <v>63.06</v>
      </c>
      <c r="AC7" s="74">
        <v>62.31</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1326.86</v>
      </c>
      <c r="BG7" s="74">
        <v>216.7</v>
      </c>
      <c r="BH7" s="74">
        <v>1988.18</v>
      </c>
      <c r="BI7" s="74">
        <v>1685.01</v>
      </c>
      <c r="BJ7" s="74">
        <v>1366.72</v>
      </c>
      <c r="BK7" s="74">
        <v>1044.8</v>
      </c>
      <c r="BL7" s="74">
        <v>1081.8</v>
      </c>
      <c r="BM7" s="74">
        <v>974.93</v>
      </c>
      <c r="BN7" s="74">
        <v>855.8</v>
      </c>
      <c r="BO7" s="74">
        <v>789.46</v>
      </c>
      <c r="BP7" s="74">
        <v>747.76</v>
      </c>
      <c r="BQ7" s="74">
        <v>40.93</v>
      </c>
      <c r="BR7" s="74">
        <v>53.73</v>
      </c>
      <c r="BS7" s="74">
        <v>31.33</v>
      </c>
      <c r="BT7" s="74">
        <v>34.520000000000003</v>
      </c>
      <c r="BU7" s="74">
        <v>34.299999999999997</v>
      </c>
      <c r="BV7" s="74">
        <v>50.82</v>
      </c>
      <c r="BW7" s="74">
        <v>52.19</v>
      </c>
      <c r="BX7" s="74">
        <v>55.32</v>
      </c>
      <c r="BY7" s="74">
        <v>59.8</v>
      </c>
      <c r="BZ7" s="74">
        <v>57.77</v>
      </c>
      <c r="CA7" s="74">
        <v>59.51</v>
      </c>
      <c r="CB7" s="74">
        <v>448.07</v>
      </c>
      <c r="CC7" s="74">
        <v>341.93</v>
      </c>
      <c r="CD7" s="74">
        <v>588.89</v>
      </c>
      <c r="CE7" s="74">
        <v>538.79</v>
      </c>
      <c r="CF7" s="74">
        <v>546.64</v>
      </c>
      <c r="CG7" s="74">
        <v>300.52</v>
      </c>
      <c r="CH7" s="74">
        <v>296.14</v>
      </c>
      <c r="CI7" s="74">
        <v>283.17</v>
      </c>
      <c r="CJ7" s="74">
        <v>263.76</v>
      </c>
      <c r="CK7" s="74">
        <v>274.35000000000002</v>
      </c>
      <c r="CL7" s="74">
        <v>261.45999999999998</v>
      </c>
      <c r="CM7" s="74">
        <v>35.950000000000003</v>
      </c>
      <c r="CN7" s="74">
        <v>36.42</v>
      </c>
      <c r="CO7" s="74">
        <v>36.11</v>
      </c>
      <c r="CP7" s="74">
        <v>36.11</v>
      </c>
      <c r="CQ7" s="74">
        <v>35.64</v>
      </c>
      <c r="CR7" s="74">
        <v>53.24</v>
      </c>
      <c r="CS7" s="74">
        <v>52.31</v>
      </c>
      <c r="CT7" s="74">
        <v>60.65</v>
      </c>
      <c r="CU7" s="74">
        <v>51.75</v>
      </c>
      <c r="CV7" s="74">
        <v>50.68</v>
      </c>
      <c r="CW7" s="74">
        <v>52.23</v>
      </c>
      <c r="CX7" s="74">
        <v>88.76</v>
      </c>
      <c r="CY7" s="74">
        <v>88.25</v>
      </c>
      <c r="CZ7" s="74">
        <v>89.88</v>
      </c>
      <c r="DA7" s="74">
        <v>90.11</v>
      </c>
      <c r="DB7" s="74">
        <v>90.16</v>
      </c>
      <c r="DC7" s="74">
        <v>84.07</v>
      </c>
      <c r="DD7" s="74">
        <v>84.32</v>
      </c>
      <c r="DE7" s="74">
        <v>84.58</v>
      </c>
      <c r="DF7" s="74">
        <v>84.84</v>
      </c>
      <c r="DG7" s="74">
        <v>84.86</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2.0499999999999998</v>
      </c>
      <c r="EM7" s="74">
        <v>1.e-002</v>
      </c>
      <c r="EN7" s="74">
        <v>1.e-002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工藤 直幸</cp:lastModifiedBy>
  <dcterms:created xsi:type="dcterms:W3CDTF">2019-12-05T05:16:07Z</dcterms:created>
  <dcterms:modified xsi:type="dcterms:W3CDTF">2020-01-24T02:48:58Z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2020-01-24T02:48:58Z</vt:filetime>
  </property>
</Properties>
</file>