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15．地方公営企業関係\03 経営比較分析表\R1年度\33_一戸町\【経営比較分析表】2019_035246_47_1718\"/>
    </mc:Choice>
  </mc:AlternateContent>
  <xr:revisionPtr revIDLastSave="0" documentId="13_ncr:1_{9972C88B-0F0A-4F04-B89D-F6BA1BC4B1FD}" xr6:coauthVersionLast="44" xr6:coauthVersionMax="44" xr10:uidLastSave="{00000000-0000-0000-0000-000000000000}"/>
  <workbookProtection workbookAlgorithmName="SHA-512" workbookHashValue="m6fKZ0lnxpjwg8QY1NSJPddsMY8+7O3D9nhXtq0c4TY5vrgZHtK93Dq7XVzB4EDqUv/AJpCFR8Lhna6qtik+PQ==" workbookSaltValue="XrEMufH9g7lAtM32opeaT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B10" i="4"/>
  <c r="AL8" i="4"/>
  <c r="AD8" i="4"/>
  <c r="P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<sst xmlns="http://schemas.openxmlformats.org/spreadsheetml/2006/main" count="247" uniqueCount="120">
  <si>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</si>
  <si>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</si>
  <si>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</si>
  <si>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</si>
  <si>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</si>
  <si>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</si>
  <si>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</si>
  <si>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</si>
  <si>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</si>
  <si>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</si>
  <si>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</si>
  <si>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</si>
  <si>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</si>
  <si>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</si>
  <si>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</si>
  <si>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</si>
  <si>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</si>
  <si>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</si>
  <si>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</si>
  <si>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</si>
  <si>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</si>
  <si>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</si>
  <si>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</si>
  <si>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</si>
  <si>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</si>
  <si>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</si>
  <si>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</si>
  <si>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</si>
  <si>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</si>
  <si>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</si>
  <si>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</si>
  <si>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</si>
  <si>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</si>
  <si>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</si>
  <si>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</si>
  <si>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</si>
  <si>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</si>
  <si>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</si>
  <si>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</si>
  <si>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</si>
  <si>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</si>
  <si>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</si>
  <si>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</si>
  <si>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</si>
  <si>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</si>
  <si>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</si>
  <si>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</si>
  <si>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</si>
  <si>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</si>
  <si>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</si>
  <si>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</si>
  <si>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</si>
  <si>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</si>
  <si>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</si>
  <si>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</si>
  <si>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</si>
  <si>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</si>
  <si>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</si>
  <si>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</si>
  <si>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</si>
  <si>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</si>
  <si>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</si>
  <si>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</si>
  <si>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</si>
  <si>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</si>
  <si>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</si>
  <si>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</si>
  <si>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</si>
  <si>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</si>
  <si>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</si>
  <si>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</si>
  <si>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</si>
  <si>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</si>
  <si>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</si>
  <si>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</si>
  <si>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</si>
  <si>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</si>
  <si>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</si>
  <si>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</si>
  <si>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</si>
  <si>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</si>
  <si>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</si>
  <si>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</si>
  <si>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</si>
  <si>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</si>
  <si>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</si>
  <si>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</si>
  <si>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</si>
  <si>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</si>
  <si>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</si>
  <si>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</si>
  <si>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</si>
  <si>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</si>
  <si>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</si>
  <si>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</si>
  <si>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</si>
  <si>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</si>
  <si>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</si>
  <si>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</si>
  <si>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</si>
  <si>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</si>
  <si>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</si>
  <si>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</si>
  <si>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</si>
  <si>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</si>
  <si>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</si>
  <si>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</si>
  <si>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</si>
  <si>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</si>
  <si>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</si>
  <si>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</si>
  <si>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</si>
  <si>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</si>
  <si>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</si>
  <si>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</si>
  <si>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</si>
  <si>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</si>
  <si>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①収益的収支比率については、今後の新たな設備投資は見込まれないことから、現状維持で推移すると予測される。
④企業債残高対事業規模比率については、当該事業における新たな設備投資は見込まれないため、今後は減少傾向を示すと予測される。
⑤経費回収率については、類似団体に比べ良好な値となっている。今後新たな設備投資が見込まれないため、現状維持で推移すると予測される。
⑥汚水処理原価については、類似団体に比べ良好な数値となっている。その大部分は元利償還金が占めるため、今後も現状維持での推移が予測される。
⑦施設利用率については、類似団体に比べ良好な数値となっている。今後新たな設備投資が見込まれないことから、今後も現状維持での推移が予測される。
⑧水洗化率については、類似団体に比べ良好な数値となっている。今後新たな設備投資が見込まれないことから、今後も現状維持での推移が予測される。</t>
    <phoneticPr fontId="4"/>
  </si>
  <si>
    <t>　浄化槽躯体の耐用年数については、実態として30～50年程度とされている（持続的な汚水処理システム構築に向けた都道府県構想マニュアルより）。
　個別生活排水処理事業は供用開始から21年経過したところであるが、老朽化による浄化槽躯体の更新を行った実績はない。</t>
    <phoneticPr fontId="4"/>
  </si>
  <si>
    <t>　個別排水処理事業については、既に整備事業を完了しており、今後収入、支出両面での大きな変化は見込まれない。
　経費回収率や汚水処理原価は、類似団体に比べ良好な値を示している。今後は施設の適正な維持管理を継続し、効率的な事業運営を図るものとする。</t>
    <rPh sb="87" eb="89">
      <t>コンゴ</t>
    </rPh>
    <rPh sb="90" eb="92">
      <t>シセツ</t>
    </rPh>
    <rPh sb="93" eb="95">
      <t>テキセイ</t>
    </rPh>
    <rPh sb="96" eb="98">
      <t>イジ</t>
    </rPh>
    <rPh sb="98" eb="100">
      <t>カンリ</t>
    </rPh>
    <rPh sb="101" eb="103">
      <t>ケイゾク</t>
    </rPh>
    <rPh sb="105" eb="108">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</si>
</sst>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18-4AB9-B038-1ECC9672D0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18-4AB9-B038-1ECC9672D0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76.19</c:v>
                </c:pt>
                <c:pt idx="1">
                  <c:v>80.95</c:v>
                </c:pt>
                <c:pt idx="2">
                  <c:v>80.95</c:v>
                </c:pt>
                <c:pt idx="3">
                  <c:v>80.95</c:v>
                </c:pt>
                <c:pt idx="4">
                  <c:v>80.95</c:v>
                </c:pt>
              </c:numCache>
            </c:numRef>
          </c:val>
          <c:extLst>
            <c:ext xmlns:c16="http://schemas.microsoft.com/office/drawing/2014/chart" uri="{C3380CC4-5D6E-409C-BE32-E72D297353CC}">
              <c16:uniqueId val="{00000000-CBB7-4DA7-8AD9-73354DD021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CBB7-4DA7-8AD9-73354DD021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A9-4A21-8F6F-170C24B6E9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83A9-4A21-8F6F-170C24B6E9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45.44</c:v>
                </c:pt>
                <c:pt idx="1">
                  <c:v>48.38</c:v>
                </c:pt>
                <c:pt idx="2">
                  <c:v>63.3</c:v>
                </c:pt>
                <c:pt idx="3">
                  <c:v>52.92</c:v>
                </c:pt>
                <c:pt idx="4">
                  <c:v>55.42</c:v>
                </c:pt>
              </c:numCache>
            </c:numRef>
          </c:val>
          <c:extLst>
            <c:ext xmlns:c16="http://schemas.microsoft.com/office/drawing/2014/chart" uri="{C3380CC4-5D6E-409C-BE32-E72D297353CC}">
              <c16:uniqueId val="{00000000-8171-4282-9961-2D59E68B01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1-4282-9961-2D59E68B01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8-454A-A172-78BF5C20E0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8-454A-A172-78BF5C20E0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4-43CE-8D2E-DE805267D6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4-43CE-8D2E-DE805267D6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B-4BB0-81A5-28ADD9D88A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B-4BB0-81A5-28ADD9D88A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55-4A34-BC89-449E662D70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55-4A34-BC89-449E662D70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1222.6600000000001</c:v>
                </c:pt>
                <c:pt idx="1">
                  <c:v>695.03</c:v>
                </c:pt>
                <c:pt idx="2">
                  <c:v>584.74</c:v>
                </c:pt>
                <c:pt idx="3">
                  <c:v>414.83</c:v>
                </c:pt>
                <c:pt idx="4">
                  <c:v>534.97</c:v>
                </c:pt>
              </c:numCache>
            </c:numRef>
          </c:val>
          <c:extLst>
            <c:ext xmlns:c16="http://schemas.microsoft.com/office/drawing/2014/chart" uri="{C3380CC4-5D6E-409C-BE32-E72D297353CC}">
              <c16:uniqueId val="{00000000-57BB-4496-AF02-4DE5AE33FB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57BB-4496-AF02-4DE5AE33FB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59.79</c:v>
                </c:pt>
                <c:pt idx="1">
                  <c:v>88.22</c:v>
                </c:pt>
                <c:pt idx="2">
                  <c:v>92.91</c:v>
                </c:pt>
                <c:pt idx="3">
                  <c:v>101.8</c:v>
                </c:pt>
                <c:pt idx="4">
                  <c:v>107.28</c:v>
                </c:pt>
              </c:numCache>
            </c:numRef>
          </c:val>
          <c:extLst>
            <c:ext xmlns:c16="http://schemas.microsoft.com/office/drawing/2014/chart" uri="{C3380CC4-5D6E-409C-BE32-E72D297353CC}">
              <c16:uniqueId val="{00000000-4A29-4347-BF17-5CE97A3773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4A29-4347-BF17-5CE97A3773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192.68</c:v>
                </c:pt>
                <c:pt idx="1">
                  <c:v>128.79</c:v>
                </c:pt>
                <c:pt idx="2">
                  <c:v>128.69</c:v>
                </c:pt>
                <c:pt idx="3">
                  <c:v>119.75</c:v>
                </c:pt>
                <c:pt idx="4">
                  <c:v>113.61</c:v>
                </c:pt>
              </c:numCache>
            </c:numRef>
          </c:val>
          <c:extLst>
            <c:ext xmlns:c16="http://schemas.microsoft.com/office/drawing/2014/chart" uri="{C3380CC4-5D6E-409C-BE32-E72D297353CC}">
              <c16:uniqueId val="{00000000-22CE-4705-94D3-9FC259F26A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22CE-4705-94D3-9FC259F26A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岩手県　一戸町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63">
        <f>データ!S6</f>
        <v>12210</v>
      </c>
      <c r="AM8" s="63"/>
      <c r="AN8" s="63"/>
      <c r="AO8" s="63"/>
      <c r="AP8" s="63"/>
      <c r="AQ8" s="63"/>
      <c r="AR8" s="63"/>
      <c r="AS8" s="63"/>
      <c r="AT8" s="62">
        <f>データ!T6</f>
        <v>300.02999999999997</v>
      </c>
      <c r="AU8" s="62"/>
      <c r="AV8" s="62"/>
      <c r="AW8" s="62"/>
      <c r="AX8" s="62"/>
      <c r="AY8" s="62"/>
      <c r="AZ8" s="62"/>
      <c r="BA8" s="62"/>
      <c r="BB8" s="62">
        <f>データ!U6</f>
        <v>40.700000000000003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0.47</v>
      </c>
      <c r="Q10" s="62"/>
      <c r="R10" s="62"/>
      <c r="S10" s="62"/>
      <c r="T10" s="62"/>
      <c r="U10" s="62"/>
      <c r="V10" s="62"/>
      <c r="W10" s="62">
        <f>データ!Q6</f>
        <v>100</v>
      </c>
      <c r="X10" s="62"/>
      <c r="Y10" s="62"/>
      <c r="Z10" s="62"/>
      <c r="AA10" s="62"/>
      <c r="AB10" s="62"/>
      <c r="AC10" s="62"/>
      <c r="AD10" s="63">
        <f>データ!R6</f>
        <v>3740</v>
      </c>
      <c r="AE10" s="63"/>
      <c r="AF10" s="63"/>
      <c r="AG10" s="63"/>
      <c r="AH10" s="63"/>
      <c r="AI10" s="63"/>
      <c r="AJ10" s="63"/>
      <c r="AK10" s="2"/>
      <c r="AL10" s="63">
        <f>データ!V6</f>
        <v>57</v>
      </c>
      <c r="AM10" s="63"/>
      <c r="AN10" s="63"/>
      <c r="AO10" s="63"/>
      <c r="AP10" s="63"/>
      <c r="AQ10" s="63"/>
      <c r="AR10" s="63"/>
      <c r="AS10" s="63"/>
      <c r="AT10" s="62">
        <f>データ!W6</f>
        <v>0.02</v>
      </c>
      <c r="AU10" s="62"/>
      <c r="AV10" s="62"/>
      <c r="AW10" s="62"/>
      <c r="AX10" s="62"/>
      <c r="AY10" s="62"/>
      <c r="AZ10" s="62"/>
      <c r="BA10" s="62"/>
      <c r="BB10" s="62">
        <f>データ!X6</f>
        <v>2850</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Cdjpadzj3m/aB10saE+VPa7RP6sn0nUk31egJRO55r9fYKkD2QW4lfDH7TLlNBMChjAJE6wA268jm1/2ZlSb+g==" saltValue="GN2IFj7qC/VixeumkWsN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35246</v>
      </c>
      <c r="D6" s="33">
        <f t="shared" si="3"/>
        <v>47</v>
      </c>
      <c r="E6" s="33">
        <f t="shared" si="3"/>
        <v>18</v>
      </c>
      <c r="F6" s="33">
        <f t="shared" si="3"/>
        <v>1</v>
      </c>
      <c r="G6" s="33">
        <f t="shared" si="3"/>
        <v>0</v>
      </c>
      <c r="H6" s="33" t="str">
        <f t="shared" si="3"/>
        <v>岩手県　一戸町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0.47</v>
      </c>
      <c r="Q6" s="34">
        <f t="shared" si="3"/>
        <v>100</v>
      </c>
      <c r="R6" s="34">
        <f t="shared" si="3"/>
        <v>3740</v>
      </c>
      <c r="S6" s="34">
        <f t="shared" si="3"/>
        <v>12210</v>
      </c>
      <c r="T6" s="34">
        <f t="shared" si="3"/>
        <v>300.02999999999997</v>
      </c>
      <c r="U6" s="34">
        <f t="shared" si="3"/>
        <v>40.700000000000003</v>
      </c>
      <c r="V6" s="34">
        <f t="shared" si="3"/>
        <v>57</v>
      </c>
      <c r="W6" s="34">
        <f t="shared" si="3"/>
        <v>0.02</v>
      </c>
      <c r="X6" s="34">
        <f t="shared" si="3"/>
        <v>2850</v>
      </c>
      <c r="Y6" s="35">
        <f>IF(Y7="",NA(),Y7)</f>
        <v>45.44</v>
      </c>
      <c r="Z6" s="35">
        <f t="shared" ref="Z6:AH6" si="4">IF(Z7="",NA(),Z7)</f>
        <v>48.38</v>
      </c>
      <c r="AA6" s="35">
        <f t="shared" si="4"/>
        <v>63.3</v>
      </c>
      <c r="AB6" s="35">
        <f t="shared" si="4"/>
        <v>52.92</v>
      </c>
      <c r="AC6" s="35">
        <f t="shared" si="4"/>
        <v>55.42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1222.6600000000001</v>
      </c>
      <c r="BG6" s="35">
        <f t="shared" ref="BG6:BO6" si="7">IF(BG7="",NA(),BG7)</f>
        <v>695.03</v>
      </c>
      <c r="BH6" s="35">
        <f t="shared" si="7"/>
        <v>584.74</v>
      </c>
      <c r="BI6" s="35">
        <f t="shared" si="7"/>
        <v>414.83</v>
      </c>
      <c r="BJ6" s="35">
        <f t="shared" si="7"/>
        <v>534.97</v>
      </c>
      <c r="BK6" s="35">
        <f t="shared" si="7"/>
        <v>663.76</v>
      </c>
      <c r="BL6" s="35">
        <f t="shared" si="7"/>
        <v>566.35</v>
      </c>
      <c r="BM6" s="35">
        <f t="shared" si="7"/>
        <v>888.8</v>
      </c>
      <c r="BN6" s="35">
        <f t="shared" si="7"/>
        <v>855.65</v>
      </c>
      <c r="BO6" s="35">
        <f t="shared" si="7"/>
        <v>862.99</v>
      </c>
      <c r="BP6" s="34" t="str">
        <f>IF(BP7="","",IF(BP7="-","【-】","【"&amp;SUBSTITUTE(TEXT(BP7,"#,##0.00"),"-","△")&amp;"】"))</f>
        <v>【862.82】</v>
      </c>
      <c r="BQ6" s="35">
        <f>IF(BQ7="",NA(),BQ7)</f>
        <v>59.79</v>
      </c>
      <c r="BR6" s="35">
        <f t="shared" ref="BR6:BZ6" si="8">IF(BR7="",NA(),BR7)</f>
        <v>88.22</v>
      </c>
      <c r="BS6" s="35">
        <f t="shared" si="8"/>
        <v>92.91</v>
      </c>
      <c r="BT6" s="35">
        <f t="shared" si="8"/>
        <v>101.8</v>
      </c>
      <c r="BU6" s="35">
        <f t="shared" si="8"/>
        <v>107.28</v>
      </c>
      <c r="BV6" s="35">
        <f t="shared" si="8"/>
        <v>53.76</v>
      </c>
      <c r="BW6" s="35">
        <f t="shared" si="8"/>
        <v>52.27</v>
      </c>
      <c r="BX6" s="35">
        <f t="shared" si="8"/>
        <v>52.55</v>
      </c>
      <c r="BY6" s="35">
        <f t="shared" si="8"/>
        <v>52.23</v>
      </c>
      <c r="BZ6" s="35">
        <f t="shared" si="8"/>
        <v>50.06</v>
      </c>
      <c r="CA6" s="34" t="str">
        <f>IF(CA7="","",IF(CA7="-","【-】","【"&amp;SUBSTITUTE(TEXT(CA7,"#,##0.00"),"-","△")&amp;"】"))</f>
        <v>【49.71】</v>
      </c>
      <c r="CB6" s="35">
        <f>IF(CB7="",NA(),CB7)</f>
        <v>192.68</v>
      </c>
      <c r="CC6" s="35">
        <f t="shared" ref="CC6:CK6" si="9">IF(CC7="",NA(),CC7)</f>
        <v>128.79</v>
      </c>
      <c r="CD6" s="35">
        <f t="shared" si="9"/>
        <v>128.69</v>
      </c>
      <c r="CE6" s="35">
        <f t="shared" si="9"/>
        <v>119.75</v>
      </c>
      <c r="CF6" s="35">
        <f t="shared" si="9"/>
        <v>113.61</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76.19</v>
      </c>
      <c r="CN6" s="35">
        <f t="shared" ref="CN6:CV6" si="10">IF(CN7="",NA(),CN7)</f>
        <v>80.95</v>
      </c>
      <c r="CO6" s="35">
        <f t="shared" si="10"/>
        <v>80.95</v>
      </c>
      <c r="CP6" s="35">
        <f t="shared" si="10"/>
        <v>80.95</v>
      </c>
      <c r="CQ6" s="35">
        <f t="shared" si="10"/>
        <v>80.95</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35246</v>
      </c>
      <c r="D7" s="37">
        <v>47</v>
      </c>
      <c r="E7" s="37">
        <v>18</v>
      </c>
      <c r="F7" s="37">
        <v>1</v>
      </c>
      <c r="G7" s="37">
        <v>0</v>
      </c>
      <c r="H7" s="37" t="s">
        <v>98</v>
      </c>
      <c r="I7" s="37" t="s">
        <v>99</v>
      </c>
      <c r="J7" s="37" t="s">
        <v>100</v>
      </c>
      <c r="K7" s="37" t="s">
        <v>101</v>
      </c>
      <c r="L7" s="37" t="s">
        <v>102</v>
      </c>
      <c r="M7" s="37" t="s">
        <v>103</v>
      </c>
      <c r="N7" s="38" t="s">
        <v>104</v>
      </c>
      <c r="O7" s="38" t="s">
        <v>105</v>
      </c>
      <c r="P7" s="38">
        <v>0.47</v>
      </c>
      <c r="Q7" s="38">
        <v>100</v>
      </c>
      <c r="R7" s="38">
        <v>3740</v>
      </c>
      <c r="S7" s="38">
        <v>12210</v>
      </c>
      <c r="T7" s="38">
        <v>300.02999999999997</v>
      </c>
      <c r="U7" s="38">
        <v>40.700000000000003</v>
      </c>
      <c r="V7" s="38">
        <v>57</v>
      </c>
      <c r="W7" s="38">
        <v>0.02</v>
      </c>
      <c r="X7" s="38">
        <v>2850</v>
      </c>
      <c r="Y7" s="38">
        <v>45.44</v>
      </c>
      <c r="Z7" s="38">
        <v>48.38</v>
      </c>
      <c r="AA7" s="38">
        <v>63.3</v>
      </c>
      <c r="AB7" s="38">
        <v>52.92</v>
      </c>
      <c r="AC7" s="38">
        <v>55.42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1222.6600000000001</v>
      </c>
      <c r="BG7" s="38">
        <v>695.03</v>
      </c>
      <c r="BH7" s="38">
        <v>584.74</v>
      </c>
      <c r="BI7" s="38">
        <v>414.83</v>
      </c>
      <c r="BJ7" s="38">
        <v>534.97</v>
      </c>
      <c r="BK7" s="38">
        <v>663.76</v>
      </c>
      <c r="BL7" s="38">
        <v>566.35</v>
      </c>
      <c r="BM7" s="38">
        <v>888.8</v>
      </c>
      <c r="BN7" s="38">
        <v>855.65</v>
      </c>
      <c r="BO7" s="38">
        <v>862.99</v>
      </c>
      <c r="BP7" s="38">
        <v>862.82</v>
      </c>
      <c r="BQ7" s="38">
        <v>59.79</v>
      </c>
      <c r="BR7" s="38">
        <v>88.22</v>
      </c>
      <c r="BS7" s="38">
        <v>92.91</v>
      </c>
      <c r="BT7" s="38">
        <v>101.8</v>
      </c>
      <c r="BU7" s="38">
        <v>107.28</v>
      </c>
      <c r="BV7" s="38">
        <v>53.76</v>
      </c>
      <c r="BW7" s="38">
        <v>52.27</v>
      </c>
      <c r="BX7" s="38">
        <v>52.55</v>
      </c>
      <c r="BY7" s="38">
        <v>52.23</v>
      </c>
      <c r="BZ7" s="38">
        <v>50.06</v>
      </c>
      <c r="CA7" s="38">
        <v>49.71</v>
      </c>
      <c r="CB7" s="38">
        <v>192.68</v>
      </c>
      <c r="CC7" s="38">
        <v>128.79</v>
      </c>
      <c r="CD7" s="38">
        <v>128.69</v>
      </c>
      <c r="CE7" s="38">
        <v>119.75</v>
      </c>
      <c r="CF7" s="38">
        <v>113.61</v>
      </c>
      <c r="CG7" s="38">
        <v>275.25</v>
      </c>
      <c r="CH7" s="38">
        <v>291.01</v>
      </c>
      <c r="CI7" s="38">
        <v>292.45</v>
      </c>
      <c r="CJ7" s="38">
        <v>294.05</v>
      </c>
      <c r="CK7" s="38">
        <v>309.22000000000003</v>
      </c>
      <c r="CL7" s="38">
        <v>317.18</v>
      </c>
      <c r="CM7" s="38">
        <v>76.19</v>
      </c>
      <c r="CN7" s="38">
        <v>80.95</v>
      </c>
      <c r="CO7" s="38">
        <v>80.95</v>
      </c>
      <c r="CP7" s="38">
        <v>80.95</v>
      </c>
      <c r="CQ7" s="38">
        <v>80.95</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2021-01-14T07:16:22Z</cp:lastPrinted>
  <dcterms:created xsi:type="dcterms:W3CDTF">2020-12-04T03:20:18Z</dcterms:created>
  <dcterms:modified xsi:type="dcterms:W3CDTF">2021-01-14T07:16:24Z</dcterms:modified>
  <cp:category/>
</cp:coreProperties>
</file>