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do-naoyuki\Desktop\【提出用】\"/>
    </mc:Choice>
  </mc:AlternateContent>
  <workbookProtection workbookAlgorithmName="SHA-512" workbookHashValue="QeKZcr50AXlNmhvheLtm+I2IdikAaGpDOKR4iaBafuwyUFql5AZSwlUNEFNJtvsdTB+LNtO5r2CecoWbfpoqHg==" workbookSaltValue="pWrm0LXPB9csfVI/hp49yQ=="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<sst xmlns="http://schemas.openxmlformats.org/spreadsheetml/2006/main" count="236" uniqueCount="119">
  <si>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</si>
  <si>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</si>
  <si>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</si>
  <si>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</si>
  <si>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</si>
  <si>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</si>
  <si>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</si>
  <si>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</si>
  <si>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</si>
  <si>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</si>
  <si>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</si>
  <si>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</si>
  <si>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</si>
  <si>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</si>
  <si>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</si>
  <si>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</si>
  <si>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</si>
  <si>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</si>
  <si>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</si>
  <si>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</si>
  <si>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</si>
  <si>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</si>
  <si>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</si>
  <si>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</si>
  <si>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</si>
  <si>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</si>
  <si>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</si>
  <si>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</si>
  <si>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</si>
  <si>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</si>
  <si>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</si>
  <si>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</si>
  <si>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</si>
  <si>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</si>
  <si>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</si>
  <si>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</si>
  <si>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</si>
  <si>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</si>
  <si>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</si>
  <si>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</si>
  <si>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</si>
  <si>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</si>
  <si>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</si>
  <si>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</si>
  <si>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</si>
  <si>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</si>
  <si>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</si>
  <si>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</si>
  <si>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</si>
  <si>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</si>
  <si>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</si>
  <si>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</si>
  <si>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</si>
  <si>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</si>
  <si>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</si>
  <si>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</si>
  <si>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</si>
  <si>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</si>
  <si>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</si>
  <si>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</si>
  <si>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</si>
  <si>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</si>
  <si>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</si>
  <si>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</si>
  <si>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</si>
  <si>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</si>
  <si>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</si>
  <si>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</si>
  <si>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</si>
  <si>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</si>
  <si>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</si>
  <si>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</si>
  <si>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</si>
  <si>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</si>
  <si>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</si>
  <si>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</si>
  <si>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</si>
  <si>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</si>
  <si>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</si>
  <si>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</si>
  <si>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</si>
  <si>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</si>
  <si>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</si>
  <si>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</si>
  <si>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</si>
  <si>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</si>
  <si>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</si>
  <si>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</si>
  <si>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</si>
  <si>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</si>
  <si>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</si>
  <si>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</si>
  <si>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</si>
  <si>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</si>
  <si>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</si>
  <si>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</si>
  <si>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</si>
  <si>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</si>
  <si>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</si>
  <si>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</si>
  <si>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</si>
  <si>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</si>
  <si>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</si>
  <si>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</si>
  <si>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</si>
  <si>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</si>
  <si>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</si>
  <si>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</si>
  <si>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</si>
  <si>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</si>
  <si>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</si>
  <si>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</si>
  <si>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</si>
  <si>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</si>
  <si>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</si>
  <si>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</si>
  <si>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償還金を含めた総費用と総収益の単年度収支が赤字であるものの、昨年度よりもやや改善している。今後は元利償還金が減少傾向にあることから、新規の地方債発行の抑制及び使用料収入の確保、維持管理経費の削減に努め、より改善を図る必要がある。
④企業債残高対事業規模比率については、処理区域の拡大に伴う管渠整備が概ね終了したため、企業債残高は減少していく見込みである。今後は処理場における改築工事を実施していく予定であるが、企業債残高が単年度で急増することのないよう、事業費を平準化し計画的に地方債発行を行う必要がある。
⑤経費回収率については、Ｈ29年度から増加しているが、未だ使用料対象経費を賄えていない状況にある。当町の使用料水準は、県内でも上位にあり、更なる値上げによる収益確保は難しいため、水洗化率の向上に努め、使用料収入確保を行う必要がある。また、元利償還金が汚水処理費の半数以上を占めているが、今後は減少傾向にあるため、新規の地方債発行の抑制及び効率的な施設管理を行い経費削減に努める必要がある。
⑥汚水処理原価については、類似団体平均より高水準となっているが、水洗化率の向上による有収水量の増加及び効率的な施設管理による経費削減に努める必要がある。
⑦施設利用率については、類似団体に比べ良好な数値となっており、今後、接続件数の増加に伴い上昇していくと予測される。
⑧水洗化率については、管渠整備に伴う処理区域拡大が概ね完了したため、処理区域内の未接続世帯に対して水洗化による環境衛生面での効果や水洗化支援策などの広報周知等を行い、水洗化促進に一層取り組む必要がある。</t>
    <rPh sb="14" eb="16">
      <t>ショウカン</t>
    </rPh>
    <rPh sb="16" eb="17">
      <t>キン</t>
    </rPh>
    <rPh sb="18" eb="19">
      <t>フク</t>
    </rPh>
    <rPh sb="21" eb="24">
      <t>ソウヒヨウ</t>
    </rPh>
    <rPh sb="25" eb="28">
      <t>ソウシュウエキ</t>
    </rPh>
    <rPh sb="29" eb="32">
      <t>タンネンド</t>
    </rPh>
    <rPh sb="32" eb="34">
      <t>シュウシ</t>
    </rPh>
    <rPh sb="117" eb="119">
      <t>カイゼン</t>
    </rPh>
    <rPh sb="120" eb="121">
      <t>ハカ</t>
    </rPh>
    <rPh sb="156" eb="157">
      <t>トモナ</t>
    </rPh>
    <rPh sb="172" eb="174">
      <t>キギョウ</t>
    </rPh>
    <rPh sb="174" eb="175">
      <t>サイ</t>
    </rPh>
    <rPh sb="175" eb="177">
      <t>ザンダカ</t>
    </rPh>
    <rPh sb="212" eb="214">
      <t>ヨテイ</t>
    </rPh>
    <rPh sb="219" eb="221">
      <t>キギョウ</t>
    </rPh>
    <rPh sb="221" eb="222">
      <t>サイ</t>
    </rPh>
    <rPh sb="222" eb="224">
      <t>ザンダカ</t>
    </rPh>
    <rPh sb="225" eb="228">
      <t>タンネンド</t>
    </rPh>
    <rPh sb="229" eb="231">
      <t>キュウゾウ</t>
    </rPh>
    <rPh sb="241" eb="244">
      <t>ジギョウヒ</t>
    </rPh>
    <rPh sb="245" eb="248">
      <t>ヘイジュンカ</t>
    </rPh>
    <rPh sb="249" eb="252">
      <t>ケイカクテキ</t>
    </rPh>
    <rPh sb="259" eb="260">
      <t>オコナ</t>
    </rPh>
    <rPh sb="283" eb="285">
      <t>ネンド</t>
    </rPh>
    <rPh sb="287" eb="289">
      <t>ゾウカ</t>
    </rPh>
    <rPh sb="295" eb="296">
      <t>イマ</t>
    </rPh>
    <rPh sb="317" eb="319">
      <t>トウチョウ</t>
    </rPh>
    <rPh sb="320" eb="323">
      <t>シヨウリョウ</t>
    </rPh>
    <rPh sb="323" eb="325">
      <t>スイジュン</t>
    </rPh>
    <rPh sb="327" eb="329">
      <t>ケンナイ</t>
    </rPh>
    <rPh sb="331" eb="333">
      <t>ジョウイ</t>
    </rPh>
    <rPh sb="337" eb="338">
      <t>サラ</t>
    </rPh>
    <rPh sb="340" eb="342">
      <t>ネア</t>
    </rPh>
    <rPh sb="346" eb="348">
      <t>シュウエキ</t>
    </rPh>
    <rPh sb="348" eb="350">
      <t>カクホ</t>
    </rPh>
    <rPh sb="351" eb="352">
      <t>ムズカ</t>
    </rPh>
    <rPh sb="357" eb="360">
      <t>スイセンカ</t>
    </rPh>
    <rPh sb="360" eb="361">
      <t>リツ</t>
    </rPh>
    <rPh sb="362" eb="364">
      <t>コウジョウ</t>
    </rPh>
    <rPh sb="365" eb="366">
      <t>ツト</t>
    </rPh>
    <rPh sb="368" eb="371">
      <t>シヨウリョウ</t>
    </rPh>
    <rPh sb="371" eb="373">
      <t>シュウニュウ</t>
    </rPh>
    <rPh sb="373" eb="375">
      <t>カクホ</t>
    </rPh>
    <rPh sb="376" eb="377">
      <t>オコナ</t>
    </rPh>
    <rPh sb="378" eb="380">
      <t>ヒツヨウ</t>
    </rPh>
    <rPh sb="411" eb="413">
      <t>コンゴ</t>
    </rPh>
    <rPh sb="476" eb="478">
      <t>ルイジ</t>
    </rPh>
    <rPh sb="478" eb="480">
      <t>ダンタイ</t>
    </rPh>
    <rPh sb="480" eb="482">
      <t>ヘイキン</t>
    </rPh>
    <rPh sb="484" eb="487">
      <t>コウスイジュン</t>
    </rPh>
    <rPh sb="512" eb="513">
      <t>オヨ</t>
    </rPh>
    <rPh sb="632" eb="634">
      <t>ショリ</t>
    </rPh>
    <rPh sb="634" eb="637">
      <t>クイキナイ</t>
    </rPh>
    <rPh sb="638" eb="641">
      <t>ミセツゾク</t>
    </rPh>
    <rPh sb="641" eb="643">
      <t>セタイ</t>
    </rPh>
    <rPh sb="644" eb="645">
      <t>タイ</t>
    </rPh>
    <rPh sb="678" eb="679">
      <t>オコナ</t>
    </rPh>
    <phoneticPr fontId="4"/>
  </si>
  <si>
    <t>　下水道管渠の法定耐用年数は、一般的に50年とされている。
　当町の下水道事業は供用開始から17年を経過したばかりであり、小規模な公共桝などの修繕を除き、管渠自体に関する修繕、更新等を行った実績はない。</t>
    <phoneticPr fontId="4"/>
  </si>
  <si>
    <t>　下水道事業は供用開始から17年を経過し、これまで管渠延長に伴う区域拡大を優先して行ってきたが、整備が概ね完了したため、経営指標としては全体として改善されていくことが想定される。
　今後は処理場における改築工事を行う予定であるが、計画的な改築工事を行い、資本費平準化債を含む地方債の新規発行の抑制に取り組み、元利償還金の負担を抑制することが必要である。
　同時に、水洗化による環境衛生面での効果、水洗化支援策などの広報周知等を行うことで、使用料収入の確保に一層取り組むことが必要である。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</si>
</sst>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3-4E2D-928A-42B55AEE8F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0.13</c:v>
                </c:pt>
                <c:pt idx="3">
                  <c:v>0.12</c:v>
                </c:pt>
                <c:pt idx="4">
                  <c:v>0.1</c:v>
                </c:pt>
              </c:numCache>
            </c:numRef>
          </c:val>
          <c:smooth val="0"/>
          <c:extLst>
            <c:ext xmlns:c16="http://schemas.microsoft.com/office/drawing/2014/chart" uri="{C3380CC4-5D6E-409C-BE32-E72D297353CC}">
              <c16:uniqueId val="{00000001-FEA3-4E2D-928A-42B55AEE8F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51.42</c:v>
                </c:pt>
                <c:pt idx="1">
                  <c:v>53.7</c:v>
                </c:pt>
                <c:pt idx="2">
                  <c:v>54.36</c:v>
                </c:pt>
                <c:pt idx="3">
                  <c:v>54.16</c:v>
                </c:pt>
                <c:pt idx="4">
                  <c:v>54.16</c:v>
                </c:pt>
              </c:numCache>
            </c:numRef>
          </c:val>
          <c:extLst>
            <c:ext xmlns:c16="http://schemas.microsoft.com/office/drawing/2014/chart" uri="{C3380CC4-5D6E-409C-BE32-E72D297353CC}">
              <c16:uniqueId val="{00000000-2A7C-4D04-839D-40360CED52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50.24</c:v>
                </c:pt>
                <c:pt idx="3">
                  <c:v>49.68</c:v>
                </c:pt>
                <c:pt idx="4">
                  <c:v>49.27</c:v>
                </c:pt>
              </c:numCache>
            </c:numRef>
          </c:val>
          <c:smooth val="0"/>
          <c:extLst>
            <c:ext xmlns:c16="http://schemas.microsoft.com/office/drawing/2014/chart" uri="{C3380CC4-5D6E-409C-BE32-E72D297353CC}">
              <c16:uniqueId val="{00000001-2A7C-4D04-839D-40360CED52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61.45</c:v>
                </c:pt>
                <c:pt idx="1">
                  <c:v>63.96</c:v>
                </c:pt>
                <c:pt idx="2">
                  <c:v>65.48</c:v>
                </c:pt>
                <c:pt idx="3">
                  <c:v>67.03</c:v>
                </c:pt>
                <c:pt idx="4">
                  <c:v>67.59</c:v>
                </c:pt>
              </c:numCache>
            </c:numRef>
          </c:val>
          <c:extLst>
            <c:ext xmlns:c16="http://schemas.microsoft.com/office/drawing/2014/chart" uri="{C3380CC4-5D6E-409C-BE32-E72D297353CC}">
              <c16:uniqueId val="{00000000-ADDB-4E93-BA0C-8829A14D48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84.17</c:v>
                </c:pt>
                <c:pt idx="3">
                  <c:v>83.35</c:v>
                </c:pt>
                <c:pt idx="4">
                  <c:v>83.16</c:v>
                </c:pt>
              </c:numCache>
            </c:numRef>
          </c:val>
          <c:smooth val="0"/>
          <c:extLst>
            <c:ext xmlns:c16="http://schemas.microsoft.com/office/drawing/2014/chart" uri="{C3380CC4-5D6E-409C-BE32-E72D297353CC}">
              <c16:uniqueId val="{00000001-ADDB-4E93-BA0C-8829A14D48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72.349999999999994</c:v>
                </c:pt>
                <c:pt idx="1">
                  <c:v>68.63</c:v>
                </c:pt>
                <c:pt idx="2">
                  <c:v>66.52</c:v>
                </c:pt>
                <c:pt idx="3">
                  <c:v>68.2</c:v>
                </c:pt>
                <c:pt idx="4">
                  <c:v>68.66</c:v>
                </c:pt>
              </c:numCache>
            </c:numRef>
          </c:val>
          <c:extLst>
            <c:ext xmlns:c16="http://schemas.microsoft.com/office/drawing/2014/chart" uri="{C3380CC4-5D6E-409C-BE32-E72D297353CC}">
              <c16:uniqueId val="{00000000-DF58-44D0-B95E-183D9004F3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8-44D0-B95E-183D9004F3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0-4486-A2CE-0BF82F69D2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0-4486-A2CE-0BF82F69D2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5-43C5-8723-FEF791AAEC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5-43C5-8723-FEF791AAEC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10-4CC5-B116-6F91035F94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0-4CC5-B116-6F91035F94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EC-48B6-AA81-2CE69EE63E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EC-48B6-AA81-2CE69EE63E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491.01</c:v>
                </c:pt>
                <c:pt idx="1">
                  <c:v>2691.97</c:v>
                </c:pt>
                <c:pt idx="2">
                  <c:v>2482.12</c:v>
                </c:pt>
                <c:pt idx="3">
                  <c:v>2299.5700000000002</c:v>
                </c:pt>
                <c:pt idx="4">
                  <c:v>2049.1999999999998</c:v>
                </c:pt>
              </c:numCache>
            </c:numRef>
          </c:val>
          <c:extLst>
            <c:ext xmlns:c16="http://schemas.microsoft.com/office/drawing/2014/chart" uri="{C3380CC4-5D6E-409C-BE32-E72D297353CC}">
              <c16:uniqueId val="{00000000-1350-4F45-81A7-67926C7E96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1124.26</c:v>
                </c:pt>
                <c:pt idx="3">
                  <c:v>1048.23</c:v>
                </c:pt>
                <c:pt idx="4">
                  <c:v>1130.42</c:v>
                </c:pt>
              </c:numCache>
            </c:numRef>
          </c:val>
          <c:smooth val="0"/>
          <c:extLst>
            <c:ext xmlns:c16="http://schemas.microsoft.com/office/drawing/2014/chart" uri="{C3380CC4-5D6E-409C-BE32-E72D297353CC}">
              <c16:uniqueId val="{00000001-1350-4F45-81A7-67926C7E96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89.08</c:v>
                </c:pt>
                <c:pt idx="1">
                  <c:v>49.84</c:v>
                </c:pt>
                <c:pt idx="2">
                  <c:v>47.02</c:v>
                </c:pt>
                <c:pt idx="3">
                  <c:v>49.15</c:v>
                </c:pt>
                <c:pt idx="4">
                  <c:v>52.07</c:v>
                </c:pt>
              </c:numCache>
            </c:numRef>
          </c:val>
          <c:extLst>
            <c:ext xmlns:c16="http://schemas.microsoft.com/office/drawing/2014/chart" uri="{C3380CC4-5D6E-409C-BE32-E72D297353CC}">
              <c16:uniqueId val="{00000000-2E0A-4304-B8E3-4AAF6DD6FD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80.58</c:v>
                </c:pt>
                <c:pt idx="3">
                  <c:v>78.92</c:v>
                </c:pt>
                <c:pt idx="4">
                  <c:v>74.17</c:v>
                </c:pt>
              </c:numCache>
            </c:numRef>
          </c:val>
          <c:smooth val="0"/>
          <c:extLst>
            <c:ext xmlns:c16="http://schemas.microsoft.com/office/drawing/2014/chart" uri="{C3380CC4-5D6E-409C-BE32-E72D297353CC}">
              <c16:uniqueId val="{00000001-2E0A-4304-B8E3-4AAF6DD6FD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276.38</c:v>
                </c:pt>
                <c:pt idx="1">
                  <c:v>494.91</c:v>
                </c:pt>
                <c:pt idx="2">
                  <c:v>524.08000000000004</c:v>
                </c:pt>
                <c:pt idx="3">
                  <c:v>501.31</c:v>
                </c:pt>
                <c:pt idx="4">
                  <c:v>477.27</c:v>
                </c:pt>
              </c:numCache>
            </c:numRef>
          </c:val>
          <c:extLst>
            <c:ext xmlns:c16="http://schemas.microsoft.com/office/drawing/2014/chart" uri="{C3380CC4-5D6E-409C-BE32-E72D297353CC}">
              <c16:uniqueId val="{00000000-4DE4-43B1-9E2D-8418B489EB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216.21</c:v>
                </c:pt>
                <c:pt idx="3">
                  <c:v>220.31</c:v>
                </c:pt>
                <c:pt idx="4">
                  <c:v>230.95</c:v>
                </c:pt>
              </c:numCache>
            </c:numRef>
          </c:val>
          <c:smooth val="0"/>
          <c:extLst>
            <c:ext xmlns:c16="http://schemas.microsoft.com/office/drawing/2014/chart" uri="{C3380CC4-5D6E-409C-BE32-E72D297353CC}">
              <c16:uniqueId val="{00000001-4DE4-43B1-9E2D-8418B489EB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31" zoomScaleNormal="100" workbookViewId="0">
      <selection activeCell="AY36" sqref="AY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岩手県　一戸町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12210</v>
      </c>
      <c r="AM8" s="51"/>
      <c r="AN8" s="51"/>
      <c r="AO8" s="51"/>
      <c r="AP8" s="51"/>
      <c r="AQ8" s="51"/>
      <c r="AR8" s="51"/>
      <c r="AS8" s="51"/>
      <c r="AT8" s="46">
        <f>データ!T6</f>
        <v>300.02999999999997</v>
      </c>
      <c r="AU8" s="46"/>
      <c r="AV8" s="46"/>
      <c r="AW8" s="46"/>
      <c r="AX8" s="46"/>
      <c r="AY8" s="46"/>
      <c r="AZ8" s="46"/>
      <c r="BA8" s="46"/>
      <c r="BB8" s="46">
        <f>データ!U6</f>
        <v>40.700000000000003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34.270000000000003</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4131</v>
      </c>
      <c r="AM10" s="51"/>
      <c r="AN10" s="51"/>
      <c r="AO10" s="51"/>
      <c r="AP10" s="51"/>
      <c r="AQ10" s="51"/>
      <c r="AR10" s="51"/>
      <c r="AS10" s="51"/>
      <c r="AT10" s="46">
        <f>データ!W6</f>
        <v>2.34</v>
      </c>
      <c r="AU10" s="46"/>
      <c r="AV10" s="46"/>
      <c r="AW10" s="46"/>
      <c r="AX10" s="46"/>
      <c r="AY10" s="46"/>
      <c r="AZ10" s="46"/>
      <c r="BA10" s="46"/>
      <c r="BB10" s="46">
        <f>データ!X6</f>
        <v>1765.38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ciAvulC533vU66TmBZnoWi6pR1+/oYo69sqwyI8twlLtm0xyGu4CKqS2Ibznf8RuFK0p1+TCdTfIR08V+fWUsQ==" saltValue="mjScowzjqmjG4nn3P/MR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35246</v>
      </c>
      <c r="D6" s="33">
        <f t="shared" si="3"/>
        <v>47</v>
      </c>
      <c r="E6" s="33">
        <f t="shared" si="3"/>
        <v>17</v>
      </c>
      <c r="F6" s="33">
        <f t="shared" si="3"/>
        <v>1</v>
      </c>
      <c r="G6" s="33">
        <f t="shared" si="3"/>
        <v>0</v>
      </c>
      <c r="H6" s="33" t="str">
        <f t="shared" si="3"/>
        <v>岩手県　一戸町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34.270000000000003</v>
      </c>
      <c r="Q6" s="34">
        <f t="shared" si="3"/>
        <v>100</v>
      </c>
      <c r="R6" s="34">
        <f t="shared" si="3"/>
        <v>4180</v>
      </c>
      <c r="S6" s="34">
        <f t="shared" si="3"/>
        <v>12210</v>
      </c>
      <c r="T6" s="34">
        <f t="shared" si="3"/>
        <v>300.02999999999997</v>
      </c>
      <c r="U6" s="34">
        <f t="shared" si="3"/>
        <v>40.700000000000003</v>
      </c>
      <c r="V6" s="34">
        <f t="shared" si="3"/>
        <v>4131</v>
      </c>
      <c r="W6" s="34">
        <f t="shared" si="3"/>
        <v>2.34</v>
      </c>
      <c r="X6" s="34">
        <f t="shared" si="3"/>
        <v>1765.38</v>
      </c>
      <c r="Y6" s="35">
        <f>IF(Y7="",NA(),Y7)</f>
        <v>72.349999999999994</v>
      </c>
      <c r="Z6" s="35">
        <f t="shared" ref="Z6:AH6" si="4">IF(Z7="",NA(),Z7)</f>
        <v>68.63</v>
      </c>
      <c r="AA6" s="35">
        <f t="shared" si="4"/>
        <v>66.52</v>
      </c>
      <c r="AB6" s="35">
        <f t="shared" si="4"/>
        <v>68.2</v>
      </c>
      <c r="AC6" s="35">
        <f t="shared" si="4"/>
        <v>68.66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491.01</v>
      </c>
      <c r="BG6" s="35">
        <f t="shared" ref="BG6:BO6" si="7">IF(BG7="",NA(),BG7)</f>
        <v>2691.97</v>
      </c>
      <c r="BH6" s="35">
        <f t="shared" si="7"/>
        <v>2482.12</v>
      </c>
      <c r="BI6" s="35">
        <f t="shared" si="7"/>
        <v>2299.5700000000002</v>
      </c>
      <c r="BJ6" s="35">
        <f t="shared" si="7"/>
        <v>2049.1999999999998</v>
      </c>
      <c r="BK6" s="35">
        <f t="shared" si="7"/>
        <v>1824.34</v>
      </c>
      <c r="BL6" s="35">
        <f t="shared" si="7"/>
        <v>1604.64</v>
      </c>
      <c r="BM6" s="35">
        <f t="shared" si="7"/>
        <v>1124.26</v>
      </c>
      <c r="BN6" s="35">
        <f t="shared" si="7"/>
        <v>1048.23</v>
      </c>
      <c r="BO6" s="35">
        <f t="shared" si="7"/>
        <v>1130.42</v>
      </c>
      <c r="BP6" s="34" t="str">
        <f>IF(BP7="","",IF(BP7="-","【-】","【"&amp;SUBSTITUTE(TEXT(BP7,"#,##0.00"),"-","△")&amp;"】"))</f>
        <v>【682.51】</v>
      </c>
      <c r="BQ6" s="35">
        <f>IF(BQ7="",NA(),BQ7)</f>
        <v>89.08</v>
      </c>
      <c r="BR6" s="35">
        <f t="shared" ref="BR6:BZ6" si="8">IF(BR7="",NA(),BR7)</f>
        <v>49.84</v>
      </c>
      <c r="BS6" s="35">
        <f t="shared" si="8"/>
        <v>47.02</v>
      </c>
      <c r="BT6" s="35">
        <f t="shared" si="8"/>
        <v>49.15</v>
      </c>
      <c r="BU6" s="35">
        <f t="shared" si="8"/>
        <v>52.07</v>
      </c>
      <c r="BV6" s="35">
        <f t="shared" si="8"/>
        <v>54.16</v>
      </c>
      <c r="BW6" s="35">
        <f t="shared" si="8"/>
        <v>60.01</v>
      </c>
      <c r="BX6" s="35">
        <f t="shared" si="8"/>
        <v>80.58</v>
      </c>
      <c r="BY6" s="35">
        <f t="shared" si="8"/>
        <v>78.92</v>
      </c>
      <c r="BZ6" s="35">
        <f t="shared" si="8"/>
        <v>74.17</v>
      </c>
      <c r="CA6" s="34" t="str">
        <f>IF(CA7="","",IF(CA7="-","【-】","【"&amp;SUBSTITUTE(TEXT(CA7,"#,##0.00"),"-","△")&amp;"】"))</f>
        <v>【100.34】</v>
      </c>
      <c r="CB6" s="35">
        <f>IF(CB7="",NA(),CB7)</f>
        <v>276.38</v>
      </c>
      <c r="CC6" s="35">
        <f t="shared" ref="CC6:CK6" si="9">IF(CC7="",NA(),CC7)</f>
        <v>494.91</v>
      </c>
      <c r="CD6" s="35">
        <f t="shared" si="9"/>
        <v>524.08000000000004</v>
      </c>
      <c r="CE6" s="35">
        <f t="shared" si="9"/>
        <v>501.31</v>
      </c>
      <c r="CF6" s="35">
        <f t="shared" si="9"/>
        <v>477.27</v>
      </c>
      <c r="CG6" s="35">
        <f t="shared" si="9"/>
        <v>307.56</v>
      </c>
      <c r="CH6" s="35">
        <f t="shared" si="9"/>
        <v>277.67</v>
      </c>
      <c r="CI6" s="35">
        <f t="shared" si="9"/>
        <v>216.21</v>
      </c>
      <c r="CJ6" s="35">
        <f t="shared" si="9"/>
        <v>220.31</v>
      </c>
      <c r="CK6" s="35">
        <f t="shared" si="9"/>
        <v>230.95</v>
      </c>
      <c r="CL6" s="34" t="str">
        <f>IF(CL7="","",IF(CL7="-","【-】","【"&amp;SUBSTITUTE(TEXT(CL7,"#,##0.00"),"-","△")&amp;"】"))</f>
        <v>【136.15】</v>
      </c>
      <c r="CM6" s="35">
        <f>IF(CM7="",NA(),CM7)</f>
        <v>51.42</v>
      </c>
      <c r="CN6" s="35">
        <f t="shared" ref="CN6:CV6" si="10">IF(CN7="",NA(),CN7)</f>
        <v>53.7</v>
      </c>
      <c r="CO6" s="35">
        <f t="shared" si="10"/>
        <v>54.36</v>
      </c>
      <c r="CP6" s="35">
        <f t="shared" si="10"/>
        <v>54.16</v>
      </c>
      <c r="CQ6" s="35">
        <f t="shared" si="10"/>
        <v>54.16</v>
      </c>
      <c r="CR6" s="35">
        <f t="shared" si="10"/>
        <v>39.869999999999997</v>
      </c>
      <c r="CS6" s="35">
        <f t="shared" si="10"/>
        <v>41.28</v>
      </c>
      <c r="CT6" s="35">
        <f t="shared" si="10"/>
        <v>50.24</v>
      </c>
      <c r="CU6" s="35">
        <f t="shared" si="10"/>
        <v>49.68</v>
      </c>
      <c r="CV6" s="35">
        <f t="shared" si="10"/>
        <v>49.27</v>
      </c>
      <c r="CW6" s="34" t="str">
        <f>IF(CW7="","",IF(CW7="-","【-】","【"&amp;SUBSTITUTE(TEXT(CW7,"#,##0.00"),"-","△")&amp;"】"))</f>
        <v>【59.64】</v>
      </c>
      <c r="CX6" s="35">
        <f>IF(CX7="",NA(),CX7)</f>
        <v>61.45</v>
      </c>
      <c r="CY6" s="35">
        <f t="shared" ref="CY6:DG6" si="11">IF(CY7="",NA(),CY7)</f>
        <v>63.96</v>
      </c>
      <c r="CZ6" s="35">
        <f t="shared" si="11"/>
        <v>65.48</v>
      </c>
      <c r="DA6" s="35">
        <f t="shared" si="11"/>
        <v>67.03</v>
      </c>
      <c r="DB6" s="35">
        <f t="shared" si="11"/>
        <v>67.59</v>
      </c>
      <c r="DC6" s="35">
        <f t="shared" si="11"/>
        <v>61.37</v>
      </c>
      <c r="DD6" s="35">
        <f t="shared" si="11"/>
        <v>61.3</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0.13</v>
      </c>
      <c r="EM6" s="35">
        <f t="shared" si="14"/>
        <v>0.12</v>
      </c>
      <c r="EN6" s="35">
        <f t="shared" si="14"/>
        <v>0.1</v>
      </c>
      <c r="EO6" s="34" t="str">
        <f>IF(EO7="","",IF(EO7="-","【-】","【"&amp;SUBSTITUTE(TEXT(EO7,"#,##0.00"),"-","△")&amp;"】"))</f>
        <v>【0.22】</v>
      </c>
    </row>
    <row r="7" spans="1:145" s="36" customFormat="1" x14ac:dyDescent="0.2">
      <c r="A7" s="28"/>
      <c r="B7" s="37">
        <v>2019</v>
      </c>
      <c r="C7" s="37">
        <v>35246</v>
      </c>
      <c r="D7" s="37">
        <v>47</v>
      </c>
      <c r="E7" s="37">
        <v>17</v>
      </c>
      <c r="F7" s="37">
        <v>1</v>
      </c>
      <c r="G7" s="37">
        <v>0</v>
      </c>
      <c r="H7" s="37" t="s">
        <v>98</v>
      </c>
      <c r="I7" s="37" t="s">
        <v>99</v>
      </c>
      <c r="J7" s="37" t="s">
        <v>100</v>
      </c>
      <c r="K7" s="37" t="s">
        <v>101</v>
      </c>
      <c r="L7" s="37" t="s">
        <v>102</v>
      </c>
      <c r="M7" s="37" t="s">
        <v>103</v>
      </c>
      <c r="N7" s="38" t="s">
        <v>104</v>
      </c>
      <c r="O7" s="38" t="s">
        <v>105</v>
      </c>
      <c r="P7" s="38">
        <v>34.270000000000003</v>
      </c>
      <c r="Q7" s="38">
        <v>100</v>
      </c>
      <c r="R7" s="38">
        <v>4180</v>
      </c>
      <c r="S7" s="38">
        <v>12210</v>
      </c>
      <c r="T7" s="38">
        <v>300.02999999999997</v>
      </c>
      <c r="U7" s="38">
        <v>40.700000000000003</v>
      </c>
      <c r="V7" s="38">
        <v>4131</v>
      </c>
      <c r="W7" s="38">
        <v>2.34</v>
      </c>
      <c r="X7" s="38">
        <v>1765.38</v>
      </c>
      <c r="Y7" s="38">
        <v>72.349999999999994</v>
      </c>
      <c r="Z7" s="38">
        <v>68.63</v>
      </c>
      <c r="AA7" s="38">
        <v>66.52</v>
      </c>
      <c r="AB7" s="38">
        <v>68.2</v>
      </c>
      <c r="AC7" s="38">
        <v>68.66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491.01</v>
      </c>
      <c r="BG7" s="38">
        <v>2691.97</v>
      </c>
      <c r="BH7" s="38">
        <v>2482.12</v>
      </c>
      <c r="BI7" s="38">
        <v>2299.5700000000002</v>
      </c>
      <c r="BJ7" s="38">
        <v>2049.1999999999998</v>
      </c>
      <c r="BK7" s="38">
        <v>1824.34</v>
      </c>
      <c r="BL7" s="38">
        <v>1604.64</v>
      </c>
      <c r="BM7" s="38">
        <v>1124.26</v>
      </c>
      <c r="BN7" s="38">
        <v>1048.23</v>
      </c>
      <c r="BO7" s="38">
        <v>1130.42</v>
      </c>
      <c r="BP7" s="38">
        <v>682.51</v>
      </c>
      <c r="BQ7" s="38">
        <v>89.08</v>
      </c>
      <c r="BR7" s="38">
        <v>49.84</v>
      </c>
      <c r="BS7" s="38">
        <v>47.02</v>
      </c>
      <c r="BT7" s="38">
        <v>49.15</v>
      </c>
      <c r="BU7" s="38">
        <v>52.07</v>
      </c>
      <c r="BV7" s="38">
        <v>54.16</v>
      </c>
      <c r="BW7" s="38">
        <v>60.01</v>
      </c>
      <c r="BX7" s="38">
        <v>80.58</v>
      </c>
      <c r="BY7" s="38">
        <v>78.92</v>
      </c>
      <c r="BZ7" s="38">
        <v>74.17</v>
      </c>
      <c r="CA7" s="38">
        <v>100.34</v>
      </c>
      <c r="CB7" s="38">
        <v>276.38</v>
      </c>
      <c r="CC7" s="38">
        <v>494.91</v>
      </c>
      <c r="CD7" s="38">
        <v>524.08000000000004</v>
      </c>
      <c r="CE7" s="38">
        <v>501.31</v>
      </c>
      <c r="CF7" s="38">
        <v>477.27</v>
      </c>
      <c r="CG7" s="38">
        <v>307.56</v>
      </c>
      <c r="CH7" s="38">
        <v>277.67</v>
      </c>
      <c r="CI7" s="38">
        <v>216.21</v>
      </c>
      <c r="CJ7" s="38">
        <v>220.31</v>
      </c>
      <c r="CK7" s="38">
        <v>230.95</v>
      </c>
      <c r="CL7" s="38">
        <v>136.15</v>
      </c>
      <c r="CM7" s="38">
        <v>51.42</v>
      </c>
      <c r="CN7" s="38">
        <v>53.7</v>
      </c>
      <c r="CO7" s="38">
        <v>54.36</v>
      </c>
      <c r="CP7" s="38">
        <v>54.16</v>
      </c>
      <c r="CQ7" s="38">
        <v>54.16</v>
      </c>
      <c r="CR7" s="38">
        <v>39.869999999999997</v>
      </c>
      <c r="CS7" s="38">
        <v>41.28</v>
      </c>
      <c r="CT7" s="38">
        <v>50.24</v>
      </c>
      <c r="CU7" s="38">
        <v>49.68</v>
      </c>
      <c r="CV7" s="38">
        <v>49.27</v>
      </c>
      <c r="CW7" s="38">
        <v>59.64</v>
      </c>
      <c r="CX7" s="38">
        <v>61.45</v>
      </c>
      <c r="CY7" s="38">
        <v>63.96</v>
      </c>
      <c r="CZ7" s="38">
        <v>65.48</v>
      </c>
      <c r="DA7" s="38">
        <v>67.03</v>
      </c>
      <c r="DB7" s="38">
        <v>67.59</v>
      </c>
      <c r="DC7" s="38">
        <v>61.37</v>
      </c>
      <c r="DD7" s="38">
        <v>61.3</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2021-01-14T07:16:45Z</cp:lastPrinted>
  <dcterms:created xsi:type="dcterms:W3CDTF">2020-12-04T02:42:28Z</dcterms:created>
  <dcterms:modified xsi:type="dcterms:W3CDTF">2021-01-18T00:16:06Z</dcterms:modified>
  <cp:category/>
</cp:coreProperties>
</file>