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03524fs\共有\水環境課\下水道係共有\15．地方公営企業関係\03 経営比較分析表\R1年度\33_一戸町\【経営比較分析表】2019_035246_47_1718\"/>
    </mc:Choice>
  </mc:AlternateContent>
  <xr:revisionPtr revIDLastSave="0" documentId="13_ncr:1_{925B800C-88A2-48C5-A3C2-096091DB3464}" xr6:coauthVersionLast="44" xr6:coauthVersionMax="44" xr10:uidLastSave="{00000000-0000-0000-0000-000000000000}"/>
  <workbookProtection workbookAlgorithmName="SHA-512" workbookHashValue="RfcT4KVaxAl58/8Z2JC33SbCf1XGvBKFjujdHEecoUL4Rk4FPbXMOGOmSEP4W4hkDT8lyFgiykEL59FghG0rfA==" workbookSaltValue="OWdWg+gFFZbhEHmp8ld3x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L10" i="4"/>
  <c r="I10" i="4"/>
  <c r="AL8" i="4"/>
  <c r="P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<sst xmlns="http://schemas.openxmlformats.org/spreadsheetml/2006/main" count="236" uniqueCount="120">
  <si>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</si>
  <si>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</si>
  <si>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</si>
  <si>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</si>
  <si>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</si>
  <si>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</si>
  <si>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</si>
  <si>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</si>
  <si>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</si>
  <si>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</si>
  <si>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</si>
  <si>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</si>
  <si>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</si>
  <si>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</si>
  <si>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</si>
  <si>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</si>
  <si>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</si>
  <si>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</si>
  <si>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</si>
  <si>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</si>
  <si>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</si>
  <si>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</si>
  <si>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</si>
  <si>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</si>
  <si>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</si>
  <si>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</si>
  <si>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</si>
  <si>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</si>
  <si>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</si>
  <si>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</si>
  <si>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</si>
  <si>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</si>
  <si>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</si>
  <si>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</si>
  <si>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</si>
  <si>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</si>
  <si>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</si>
  <si>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</si>
  <si>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</si>
  <si>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</si>
  <si>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</si>
  <si>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</si>
  <si>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</si>
  <si>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</si>
  <si>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</si>
  <si>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</si>
  <si>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</si>
  <si>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</si>
  <si>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</si>
  <si>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</si>
  <si>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</si>
  <si>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</si>
  <si>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</si>
  <si>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</si>
  <si>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</si>
  <si>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</si>
  <si>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</si>
  <si>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</si>
  <si>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</si>
  <si>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</si>
  <si>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</si>
  <si>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</si>
  <si>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</si>
  <si>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</si>
  <si>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</si>
  <si>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</si>
  <si>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</si>
  <si>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</si>
  <si>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</si>
  <si>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</si>
  <si>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</si>
  <si>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</si>
  <si>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</si>
  <si>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</si>
  <si>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</si>
  <si>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</si>
  <si>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</si>
  <si>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</si>
  <si>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</si>
  <si>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</si>
  <si>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</si>
  <si>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</si>
  <si>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</si>
  <si>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</si>
  <si>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</si>
  <si>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</si>
  <si>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</si>
  <si>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</si>
  <si>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</si>
  <si>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</si>
  <si>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</si>
  <si>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</si>
  <si>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</si>
  <si>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</si>
  <si>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</si>
  <si>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</si>
  <si>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</si>
  <si>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</si>
  <si>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</si>
  <si>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</si>
  <si>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</si>
  <si>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</si>
  <si>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</si>
  <si>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</si>
  <si>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</si>
  <si>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</si>
  <si>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</si>
  <si>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</si>
  <si>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</si>
  <si>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</si>
  <si>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</si>
  <si>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</si>
  <si>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</si>
  <si>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</si>
  <si>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</si>
  <si>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</si>
  <si>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</si>
  <si>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下水道管渠の法定耐用年数は、一般的に50年とされている。
　農業集落排水事業は供用開始から24年経過したが、小規模な公共桝などの修繕を除き、管渠自体に関する修繕、更新等は実施していない。
　一方、コンクリート製公共桝やマンホールについては、経年劣化及び除雪作業の影響による破損箇所が確認されている。破損箇所からの不明水流入は、施設の汚水処理能力に影響を与えることから、破損状態が著しい箇所を優先し修繕作業に取り組んでいく。
　</t>
    <phoneticPr fontId="4"/>
  </si>
  <si>
    <t>　農業集落排水事業は、整備事業を完了しており、水洗化率については類似団体より良好な数値を示している。
　そのため、加入促進に伴う使用料の大幅な収入を見込むことは難しく、また、繰入金に収益を依存している状況にあることから、適正な使用料収入の確保及び経営効率化による汚水処理費の削減に取り組む必要がある。
　また、支出の約半数近くを元利償還金が占めていることから、今後も資本費平準化債を含む地方債の新規発行抑制に取り組む必要がある。</t>
    <rPh sb="123" eb="125">
      <t>ケイエイ</t>
    </rPh>
    <rPh sb="125" eb="128">
      <t>コウリツカ</t>
    </rPh>
    <phoneticPr fontId="4"/>
  </si>
  <si>
    <t>①収益的収支比率については、当該年度は赤字であることを示しているが、昨年度に比べると改善している。今後は、地方債償還金も減少していく見込みとなっていることから、本指標は改善する見込みである。
④企業債残高対事業規模比率については、既に整備事業が完了しており、また、資本費平準化債を含めた地方債の新規発行を抑制しているため、今後は減少傾向を示すと予測される。
⑤経費回収率については、類似団体平均より低い状況が続いているが、今後は地方債償還金が減少していくことや新規の地方債発行も抑制していることから改善が見込まれるが、適正な使用料収入の確保及び汚水処理費の削減に取り組む必要がある。
⑥汚水処理原価については、汚水処理費の約半数を地方債の元利償還金が占めているが、今後は地方債償還金が減少していくことと新規の地方債発行も抑制していることから、改善が見込まれる。
⑦施設利用率については、類似団体に比べて低い数値を示しているが、現状一池で汚水処理を行っており、施設が遊休状態にあるわけではない。
⑧水洗化率については、類似団体に比べて良好な数値となっている。今後も水洗化率向上のために広報活動等を行い、新規接続者の増加に努めていきたい。</t>
    <rPh sb="191" eb="193">
      <t>ルイジ</t>
    </rPh>
    <rPh sb="193" eb="195">
      <t>ダンタイ</t>
    </rPh>
    <rPh sb="195" eb="197">
      <t>ヘイキン</t>
    </rPh>
    <rPh sb="199" eb="200">
      <t>ヒク</t>
    </rPh>
    <rPh sb="201" eb="203">
      <t>ジョウキョウ</t>
    </rPh>
    <rPh sb="204" eb="205">
      <t>ツヅ</t>
    </rPh>
    <rPh sb="506" eb="50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</si>
</sst>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3E-40E7-A5CD-C110539400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73E-40E7-A5CD-C110539400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36.42</c:v>
                </c:pt>
                <c:pt idx="1">
                  <c:v>36.11</c:v>
                </c:pt>
                <c:pt idx="2">
                  <c:v>36.11</c:v>
                </c:pt>
                <c:pt idx="3">
                  <c:v>35.64</c:v>
                </c:pt>
                <c:pt idx="4">
                  <c:v>35.64</c:v>
                </c:pt>
              </c:numCache>
            </c:numRef>
          </c:val>
          <c:extLst>
            <c:ext xmlns:c16="http://schemas.microsoft.com/office/drawing/2014/chart" uri="{C3380CC4-5D6E-409C-BE32-E72D297353CC}">
              <c16:uniqueId val="{00000000-5F72-4321-BA3B-4648156819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F72-4321-BA3B-4648156819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88.25</c:v>
                </c:pt>
                <c:pt idx="1">
                  <c:v>89.88</c:v>
                </c:pt>
                <c:pt idx="2">
                  <c:v>90.11</c:v>
                </c:pt>
                <c:pt idx="3">
                  <c:v>90.16</c:v>
                </c:pt>
                <c:pt idx="4">
                  <c:v>91.09</c:v>
                </c:pt>
              </c:numCache>
            </c:numRef>
          </c:val>
          <c:extLst>
            <c:ext xmlns:c16="http://schemas.microsoft.com/office/drawing/2014/chart" uri="{C3380CC4-5D6E-409C-BE32-E72D297353CC}">
              <c16:uniqueId val="{00000000-B68D-4028-8703-38E00946E4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68D-4028-8703-38E00946E4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70.13</c:v>
                </c:pt>
                <c:pt idx="1">
                  <c:v>59.83</c:v>
                </c:pt>
                <c:pt idx="2">
                  <c:v>63.06</c:v>
                </c:pt>
                <c:pt idx="3">
                  <c:v>62.31</c:v>
                </c:pt>
                <c:pt idx="4">
                  <c:v>63.33</c:v>
                </c:pt>
              </c:numCache>
            </c:numRef>
          </c:val>
          <c:extLst>
            <c:ext xmlns:c16="http://schemas.microsoft.com/office/drawing/2014/chart" uri="{C3380CC4-5D6E-409C-BE32-E72D297353CC}">
              <c16:uniqueId val="{00000000-93E6-4C26-940A-B62ADCD45A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E6-4C26-940A-B62ADCD45A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6-469C-9ECF-A64AFF3361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6-469C-9ECF-A64AFF3361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60-4AAD-A9D4-68A4641DECE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60-4AAD-A9D4-68A4641DECE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C6-4DB8-8C3F-CCAF3E6552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C6-4DB8-8C3F-CCAF3E6552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9A-4FA3-BECD-AD90D75ABCF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9A-4FA3-BECD-AD90D75ABCF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216.7</c:v>
                </c:pt>
                <c:pt idx="1">
                  <c:v>1988.18</c:v>
                </c:pt>
                <c:pt idx="2">
                  <c:v>1685.01</c:v>
                </c:pt>
                <c:pt idx="3">
                  <c:v>1366.72</c:v>
                </c:pt>
                <c:pt idx="4">
                  <c:v>1177.07</c:v>
                </c:pt>
              </c:numCache>
            </c:numRef>
          </c:val>
          <c:extLst>
            <c:ext xmlns:c16="http://schemas.microsoft.com/office/drawing/2014/chart" uri="{C3380CC4-5D6E-409C-BE32-E72D297353CC}">
              <c16:uniqueId val="{00000000-B1FB-49FA-831F-61DCD088ED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B1FB-49FA-831F-61DCD088ED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53.73</c:v>
                </c:pt>
                <c:pt idx="1">
                  <c:v>31.33</c:v>
                </c:pt>
                <c:pt idx="2">
                  <c:v>34.520000000000003</c:v>
                </c:pt>
                <c:pt idx="3">
                  <c:v>34.299999999999997</c:v>
                </c:pt>
                <c:pt idx="4">
                  <c:v>36.07</c:v>
                </c:pt>
              </c:numCache>
            </c:numRef>
          </c:val>
          <c:extLst>
            <c:ext xmlns:c16="http://schemas.microsoft.com/office/drawing/2014/chart" uri="{C3380CC4-5D6E-409C-BE32-E72D297353CC}">
              <c16:uniqueId val="{00000000-9777-49EF-A4EB-38DA69DA84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777-49EF-A4EB-38DA69DA84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341.93</c:v>
                </c:pt>
                <c:pt idx="1">
                  <c:v>588.89</c:v>
                </c:pt>
                <c:pt idx="2">
                  <c:v>538.79</c:v>
                </c:pt>
                <c:pt idx="3">
                  <c:v>546.64</c:v>
                </c:pt>
                <c:pt idx="4">
                  <c:v>520.37</c:v>
                </c:pt>
              </c:numCache>
            </c:numRef>
          </c:val>
          <c:extLst>
            <c:ext xmlns:c16="http://schemas.microsoft.com/office/drawing/2014/chart" uri="{C3380CC4-5D6E-409C-BE32-E72D297353CC}">
              <c16:uniqueId val="{00000000-6841-40BF-BA58-68AE2B514B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6841-40BF-BA58-68AE2B514B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6"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岩手県　一戸町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12210</v>
      </c>
      <c r="AM8" s="69"/>
      <c r="AN8" s="69"/>
      <c r="AO8" s="69"/>
      <c r="AP8" s="69"/>
      <c r="AQ8" s="69"/>
      <c r="AR8" s="69"/>
      <c r="AS8" s="69"/>
      <c r="AT8" s="68">
        <f>データ!T6</f>
        <v>300.02999999999997</v>
      </c>
      <c r="AU8" s="68"/>
      <c r="AV8" s="68"/>
      <c r="AW8" s="68"/>
      <c r="AX8" s="68"/>
      <c r="AY8" s="68"/>
      <c r="AZ8" s="68"/>
      <c r="BA8" s="68"/>
      <c r="BB8" s="68">
        <f>データ!U6</f>
        <v>40.700000000000003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8.4700000000000006</v>
      </c>
      <c r="Q10" s="68"/>
      <c r="R10" s="68"/>
      <c r="S10" s="68"/>
      <c r="T10" s="68"/>
      <c r="U10" s="68"/>
      <c r="V10" s="68"/>
      <c r="W10" s="68">
        <f>データ!Q6</f>
        <v>100</v>
      </c>
      <c r="X10" s="68"/>
      <c r="Y10" s="68"/>
      <c r="Z10" s="68"/>
      <c r="AA10" s="68"/>
      <c r="AB10" s="68"/>
      <c r="AC10" s="68"/>
      <c r="AD10" s="69">
        <f>データ!R6</f>
        <v>4180</v>
      </c>
      <c r="AE10" s="69"/>
      <c r="AF10" s="69"/>
      <c r="AG10" s="69"/>
      <c r="AH10" s="69"/>
      <c r="AI10" s="69"/>
      <c r="AJ10" s="69"/>
      <c r="AK10" s="2"/>
      <c r="AL10" s="69">
        <f>データ!V6</f>
        <v>1021</v>
      </c>
      <c r="AM10" s="69"/>
      <c r="AN10" s="69"/>
      <c r="AO10" s="69"/>
      <c r="AP10" s="69"/>
      <c r="AQ10" s="69"/>
      <c r="AR10" s="69"/>
      <c r="AS10" s="69"/>
      <c r="AT10" s="68">
        <f>データ!W6</f>
        <v>0.49</v>
      </c>
      <c r="AU10" s="68"/>
      <c r="AV10" s="68"/>
      <c r="AW10" s="68"/>
      <c r="AX10" s="68"/>
      <c r="AY10" s="68"/>
      <c r="AZ10" s="68"/>
      <c r="BA10" s="68"/>
      <c r="BB10" s="68">
        <f>データ!X6</f>
        <v>2083.67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FbRucytw32nSTRqymPYv6TbM+UilDFamNJ5V00akPC2UuDZbJoXmkv2mMpcbOq7Ug78ybErMpB+yEAMrEGQfAw==" saltValue="qITU0zzzai9wcINjIiTR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35246</v>
      </c>
      <c r="D6" s="33">
        <f t="shared" si="3"/>
        <v>47</v>
      </c>
      <c r="E6" s="33">
        <f t="shared" si="3"/>
        <v>17</v>
      </c>
      <c r="F6" s="33">
        <f t="shared" si="3"/>
        <v>5</v>
      </c>
      <c r="G6" s="33">
        <f t="shared" si="3"/>
        <v>0</v>
      </c>
      <c r="H6" s="33" t="str">
        <f t="shared" si="3"/>
        <v>岩手県　一戸町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8.4700000000000006</v>
      </c>
      <c r="Q6" s="34">
        <f t="shared" si="3"/>
        <v>100</v>
      </c>
      <c r="R6" s="34">
        <f t="shared" si="3"/>
        <v>4180</v>
      </c>
      <c r="S6" s="34">
        <f t="shared" si="3"/>
        <v>12210</v>
      </c>
      <c r="T6" s="34">
        <f t="shared" si="3"/>
        <v>300.02999999999997</v>
      </c>
      <c r="U6" s="34">
        <f t="shared" si="3"/>
        <v>40.700000000000003</v>
      </c>
      <c r="V6" s="34">
        <f t="shared" si="3"/>
        <v>1021</v>
      </c>
      <c r="W6" s="34">
        <f t="shared" si="3"/>
        <v>0.49</v>
      </c>
      <c r="X6" s="34">
        <f t="shared" si="3"/>
        <v>2083.67</v>
      </c>
      <c r="Y6" s="35">
        <f>IF(Y7="",NA(),Y7)</f>
        <v>70.13</v>
      </c>
      <c r="Z6" s="35">
        <f t="shared" ref="Z6:AH6" si="4">IF(Z7="",NA(),Z7)</f>
        <v>59.83</v>
      </c>
      <c r="AA6" s="35">
        <f t="shared" si="4"/>
        <v>63.06</v>
      </c>
      <c r="AB6" s="35">
        <f t="shared" si="4"/>
        <v>62.31</v>
      </c>
      <c r="AC6" s="35">
        <f t="shared" si="4"/>
        <v>63.33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216.7</v>
      </c>
      <c r="BG6" s="35">
        <f t="shared" ref="BG6:BO6" si="7">IF(BG7="",NA(),BG7)</f>
        <v>1988.18</v>
      </c>
      <c r="BH6" s="35">
        <f t="shared" si="7"/>
        <v>1685.01</v>
      </c>
      <c r="BI6" s="35">
        <f t="shared" si="7"/>
        <v>1366.72</v>
      </c>
      <c r="BJ6" s="35">
        <f t="shared" si="7"/>
        <v>1177.07</v>
      </c>
      <c r="BK6" s="35">
        <f t="shared" si="7"/>
        <v>1081.8</v>
      </c>
      <c r="BL6" s="35">
        <f t="shared" si="7"/>
        <v>974.93</v>
      </c>
      <c r="BM6" s="35">
        <f t="shared" si="7"/>
        <v>855.8</v>
      </c>
      <c r="BN6" s="35">
        <f t="shared" si="7"/>
        <v>789.46</v>
      </c>
      <c r="BO6" s="35">
        <f t="shared" si="7"/>
        <v>826.83</v>
      </c>
      <c r="BP6" s="34" t="str">
        <f>IF(BP7="","",IF(BP7="-","【-】","【"&amp;SUBSTITUTE(TEXT(BP7,"#,##0.00"),"-","△")&amp;"】"))</f>
        <v>【765.47】</v>
      </c>
      <c r="BQ6" s="35">
        <f>IF(BQ7="",NA(),BQ7)</f>
        <v>53.73</v>
      </c>
      <c r="BR6" s="35">
        <f t="shared" ref="BR6:BZ6" si="8">IF(BR7="",NA(),BR7)</f>
        <v>31.33</v>
      </c>
      <c r="BS6" s="35">
        <f t="shared" si="8"/>
        <v>34.520000000000003</v>
      </c>
      <c r="BT6" s="35">
        <f t="shared" si="8"/>
        <v>34.299999999999997</v>
      </c>
      <c r="BU6" s="35">
        <f t="shared" si="8"/>
        <v>36.07</v>
      </c>
      <c r="BV6" s="35">
        <f t="shared" si="8"/>
        <v>52.19</v>
      </c>
      <c r="BW6" s="35">
        <f t="shared" si="8"/>
        <v>55.32</v>
      </c>
      <c r="BX6" s="35">
        <f t="shared" si="8"/>
        <v>59.8</v>
      </c>
      <c r="BY6" s="35">
        <f t="shared" si="8"/>
        <v>57.77</v>
      </c>
      <c r="BZ6" s="35">
        <f t="shared" si="8"/>
        <v>57.31</v>
      </c>
      <c r="CA6" s="34" t="str">
        <f>IF(CA7="","",IF(CA7="-","【-】","【"&amp;SUBSTITUTE(TEXT(CA7,"#,##0.00"),"-","△")&amp;"】"))</f>
        <v>【59.59】</v>
      </c>
      <c r="CB6" s="35">
        <f>IF(CB7="",NA(),CB7)</f>
        <v>341.93</v>
      </c>
      <c r="CC6" s="35">
        <f t="shared" ref="CC6:CK6" si="9">IF(CC7="",NA(),CC7)</f>
        <v>588.89</v>
      </c>
      <c r="CD6" s="35">
        <f t="shared" si="9"/>
        <v>538.79</v>
      </c>
      <c r="CE6" s="35">
        <f t="shared" si="9"/>
        <v>546.64</v>
      </c>
      <c r="CF6" s="35">
        <f t="shared" si="9"/>
        <v>520.37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36.42</v>
      </c>
      <c r="CN6" s="35">
        <f t="shared" ref="CN6:CV6" si="10">IF(CN7="",NA(),CN7)</f>
        <v>36.11</v>
      </c>
      <c r="CO6" s="35">
        <f t="shared" si="10"/>
        <v>36.11</v>
      </c>
      <c r="CP6" s="35">
        <f t="shared" si="10"/>
        <v>35.64</v>
      </c>
      <c r="CQ6" s="35">
        <f t="shared" si="10"/>
        <v>35.64</v>
      </c>
      <c r="CR6" s="35">
        <f t="shared" si="10"/>
        <v>52.31</v>
      </c>
      <c r="CS6" s="35">
        <f t="shared" si="10"/>
        <v>60.65</v>
      </c>
      <c r="CT6" s="35">
        <f t="shared" si="10"/>
        <v>51.75</v>
      </c>
      <c r="CU6" s="35">
        <f t="shared" si="10"/>
        <v>50.68</v>
      </c>
      <c r="CV6" s="35">
        <f t="shared" si="10"/>
        <v>50.14</v>
      </c>
      <c r="CW6" s="34" t="str">
        <f>IF(CW7="","",IF(CW7="-","【-】","【"&amp;SUBSTITUTE(TEXT(CW7,"#,##0.00"),"-","△")&amp;"】"))</f>
        <v>【51.30】</v>
      </c>
      <c r="CX6" s="35">
        <f>IF(CX7="",NA(),CX7)</f>
        <v>88.25</v>
      </c>
      <c r="CY6" s="35">
        <f t="shared" ref="CY6:DG6" si="11">IF(CY7="",NA(),CY7)</f>
        <v>89.88</v>
      </c>
      <c r="CZ6" s="35">
        <f t="shared" si="11"/>
        <v>90.11</v>
      </c>
      <c r="DA6" s="35">
        <f t="shared" si="11"/>
        <v>90.16</v>
      </c>
      <c r="DB6" s="35">
        <f t="shared" si="11"/>
        <v>91.09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35246</v>
      </c>
      <c r="D7" s="37">
        <v>47</v>
      </c>
      <c r="E7" s="37">
        <v>17</v>
      </c>
      <c r="F7" s="37">
        <v>5</v>
      </c>
      <c r="G7" s="37">
        <v>0</v>
      </c>
      <c r="H7" s="37" t="s">
        <v>98</v>
      </c>
      <c r="I7" s="37" t="s">
        <v>99</v>
      </c>
      <c r="J7" s="37" t="s">
        <v>100</v>
      </c>
      <c r="K7" s="37" t="s">
        <v>101</v>
      </c>
      <c r="L7" s="37" t="s">
        <v>102</v>
      </c>
      <c r="M7" s="37" t="s">
        <v>103</v>
      </c>
      <c r="N7" s="38" t="s">
        <v>104</v>
      </c>
      <c r="O7" s="38" t="s">
        <v>105</v>
      </c>
      <c r="P7" s="38">
        <v>8.4700000000000006</v>
      </c>
      <c r="Q7" s="38">
        <v>100</v>
      </c>
      <c r="R7" s="38">
        <v>4180</v>
      </c>
      <c r="S7" s="38">
        <v>12210</v>
      </c>
      <c r="T7" s="38">
        <v>300.02999999999997</v>
      </c>
      <c r="U7" s="38">
        <v>40.700000000000003</v>
      </c>
      <c r="V7" s="38">
        <v>1021</v>
      </c>
      <c r="W7" s="38">
        <v>0.49</v>
      </c>
      <c r="X7" s="38">
        <v>2083.67</v>
      </c>
      <c r="Y7" s="38">
        <v>70.13</v>
      </c>
      <c r="Z7" s="38">
        <v>59.83</v>
      </c>
      <c r="AA7" s="38">
        <v>63.06</v>
      </c>
      <c r="AB7" s="38">
        <v>62.31</v>
      </c>
      <c r="AC7" s="38">
        <v>63.33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216.7</v>
      </c>
      <c r="BG7" s="38">
        <v>1988.18</v>
      </c>
      <c r="BH7" s="38">
        <v>1685.01</v>
      </c>
      <c r="BI7" s="38">
        <v>1366.72</v>
      </c>
      <c r="BJ7" s="38">
        <v>1177.07</v>
      </c>
      <c r="BK7" s="38">
        <v>1081.8</v>
      </c>
      <c r="BL7" s="38">
        <v>974.93</v>
      </c>
      <c r="BM7" s="38">
        <v>855.8</v>
      </c>
      <c r="BN7" s="38">
        <v>789.46</v>
      </c>
      <c r="BO7" s="38">
        <v>826.83</v>
      </c>
      <c r="BP7" s="38">
        <v>765.47</v>
      </c>
      <c r="BQ7" s="38">
        <v>53.73</v>
      </c>
      <c r="BR7" s="38">
        <v>31.33</v>
      </c>
      <c r="BS7" s="38">
        <v>34.520000000000003</v>
      </c>
      <c r="BT7" s="38">
        <v>34.299999999999997</v>
      </c>
      <c r="BU7" s="38">
        <v>36.07</v>
      </c>
      <c r="BV7" s="38">
        <v>52.19</v>
      </c>
      <c r="BW7" s="38">
        <v>55.32</v>
      </c>
      <c r="BX7" s="38">
        <v>59.8</v>
      </c>
      <c r="BY7" s="38">
        <v>57.77</v>
      </c>
      <c r="BZ7" s="38">
        <v>57.31</v>
      </c>
      <c r="CA7" s="38">
        <v>59.59</v>
      </c>
      <c r="CB7" s="38">
        <v>341.93</v>
      </c>
      <c r="CC7" s="38">
        <v>588.89</v>
      </c>
      <c r="CD7" s="38">
        <v>538.79</v>
      </c>
      <c r="CE7" s="38">
        <v>546.64</v>
      </c>
      <c r="CF7" s="38">
        <v>520.37</v>
      </c>
      <c r="CG7" s="38">
        <v>296.14</v>
      </c>
      <c r="CH7" s="38">
        <v>283.17</v>
      </c>
      <c r="CI7" s="38">
        <v>263.76</v>
      </c>
      <c r="CJ7" s="38">
        <v>274.35000000000002</v>
      </c>
      <c r="CK7" s="38">
        <v>273.52</v>
      </c>
      <c r="CL7" s="38">
        <v>257.86</v>
      </c>
      <c r="CM7" s="38">
        <v>36.42</v>
      </c>
      <c r="CN7" s="38">
        <v>36.11</v>
      </c>
      <c r="CO7" s="38">
        <v>36.11</v>
      </c>
      <c r="CP7" s="38">
        <v>35.64</v>
      </c>
      <c r="CQ7" s="38">
        <v>35.64</v>
      </c>
      <c r="CR7" s="38">
        <v>52.31</v>
      </c>
      <c r="CS7" s="38">
        <v>60.65</v>
      </c>
      <c r="CT7" s="38">
        <v>51.75</v>
      </c>
      <c r="CU7" s="38">
        <v>50.68</v>
      </c>
      <c r="CV7" s="38">
        <v>50.14</v>
      </c>
      <c r="CW7" s="38">
        <v>51.3</v>
      </c>
      <c r="CX7" s="38">
        <v>88.25</v>
      </c>
      <c r="CY7" s="38">
        <v>89.88</v>
      </c>
      <c r="CZ7" s="38">
        <v>90.11</v>
      </c>
      <c r="DA7" s="38">
        <v>90.16</v>
      </c>
      <c r="DB7" s="38">
        <v>91.09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2021-01-14T07:15:55Z</cp:lastPrinted>
  <dcterms:created xsi:type="dcterms:W3CDTF">2020-12-04T02:59:46Z</dcterms:created>
  <dcterms:modified xsi:type="dcterms:W3CDTF">2021-01-14T07:15:56Z</dcterms:modified>
  <cp:category/>
</cp:coreProperties>
</file>