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03524fs\共有\水環境課\下水道係共有\15．地方公営企業関係\03 経営比較分析表\R1年度\33_一戸町\【経営比較分析表】2019_035246_47_1718\"/>
    </mc:Choice>
  </mc:AlternateContent>
  <xr:revisionPtr revIDLastSave="0" documentId="13_ncr:1_{1777C381-73B8-4FDE-A5CA-8E70A2564A14}" xr6:coauthVersionLast="44" xr6:coauthVersionMax="44" xr10:uidLastSave="{00000000-0000-0000-0000-000000000000}"/>
  <workbookProtection workbookAlgorithmName="SHA-512" workbookHashValue="wqdI9Y7Otnn3Glzw4kD/9pvwUNwCowZXPe56pZ3GV6WVIs6LcU3uy/bW5bbaUlFyP3T5ev6a+4eLtcxM4Yb21w==" workbookSaltValue="uMSP+Xy1c53AZWnpNczro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I10" i="4"/>
  <c r="B10" i="4"/>
  <c r="AL8" i="4"/>
  <c r="P8" i="4"/>
  <c r="I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<sst xmlns="http://schemas.openxmlformats.org/spreadsheetml/2006/main" count="247" uniqueCount="120">
  <si>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</si>
  <si>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</si>
  <si>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</si>
  <si>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</si>
  <si>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</si>
  <si>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</si>
  <si>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</si>
  <si>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</si>
  <si>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</si>
  <si>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</si>
  <si>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</si>
  <si>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</si>
  <si>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</si>
  <si>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</si>
  <si>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</si>
  <si>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</si>
  <si>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</si>
  <si>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</si>
  <si>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</si>
  <si>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</si>
  <si>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</si>
  <si>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</si>
  <si>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</si>
  <si>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</si>
  <si>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</si>
  <si>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</si>
  <si>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</si>
  <si>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</si>
  <si>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</si>
  <si>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</si>
  <si>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</si>
  <si>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</si>
  <si>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</si>
  <si>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</si>
  <si>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</si>
  <si>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</si>
  <si>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</si>
  <si>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</si>
  <si>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</si>
  <si>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</si>
  <si>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</si>
  <si>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</si>
  <si>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</si>
  <si>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</si>
  <si>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</si>
  <si>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</si>
  <si>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</si>
  <si>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</si>
  <si>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</si>
  <si>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</si>
  <si>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</si>
  <si>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</si>
  <si>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</si>
  <si>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</si>
  <si>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</si>
  <si>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</si>
  <si>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</si>
  <si>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</si>
  <si>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</si>
  <si>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</si>
  <si>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</si>
  <si>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</si>
  <si>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</si>
  <si>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</si>
  <si>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</si>
  <si>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</si>
  <si>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</si>
  <si>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</si>
  <si>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</si>
  <si>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</si>
  <si>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</si>
  <si>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</si>
  <si>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</si>
  <si>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</si>
  <si>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</si>
  <si>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</si>
  <si>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</si>
  <si>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</si>
  <si>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</si>
  <si>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</si>
  <si>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</si>
  <si>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</si>
  <si>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</si>
  <si>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</si>
  <si>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</si>
  <si>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</si>
  <si>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</si>
  <si>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</si>
  <si>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</si>
  <si>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</si>
  <si>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</si>
  <si>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</si>
  <si>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</si>
  <si>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</si>
  <si>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</si>
  <si>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</si>
  <si>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</si>
  <si>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</si>
  <si>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</si>
  <si>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</si>
  <si>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</si>
  <si>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</si>
  <si>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</si>
  <si>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</si>
  <si>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</si>
  <si>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</si>
  <si>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</si>
  <si>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</si>
  <si>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</si>
  <si>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</si>
  <si>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</si>
  <si>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</si>
  <si>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</si>
  <si>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</si>
  <si>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</si>
  <si>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</si>
  <si>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</si>
  <si>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浄化槽躯体の耐用年数については、実態として30～50年程度とされている（持続的な汚水処理システム構築に向けた都道府県構想マニュアルより）。
　特定地域生活排水処理事業は供用開始から15年経過したところであり、老朽化による浄化槽躯体の更新を行った実績はない。</t>
    <phoneticPr fontId="4"/>
  </si>
  <si>
    <t>①収益的収支比率については、継続的に単年度の黒字を示している。今後は、新たな設備投資に伴い元利償還金が増加していくことが想定されるが、計画的な投資により事業費の平準化に努める必要がある。併せて、効率的な施設管理による維持管理費の削減にも努めていく。
④企業債残高対事業規模比率については、毎年度新規の設備投資を行っていることから、今後も同水準で推移することが想定されるが、収支状況、将来の元利償還の負担に留意する。
⑤経費回収率については、類似団体に比べ良好な値を示しているが、将来の元利償還に係る負担増が想定されるため、効率的な経営を行い、汚水処理費用の削減に努めていく必要がある。
⑥汚水処理原価については、類似団体に比べ良好な値を示しているが、将来の元利償還に係る負担増が想定されるため、効率的な経営を行い、汚水処理費用の削減に努めていく必要がある。
⑦施設利用率については、浄化槽の規格が使用水量実態ではなく、原則として延床面積で決定されていることなどが類似団体に比べ低い値を示す一因であると考えられる。一方で、新規に設置する浄化槽については使用実態に即し、人槽の小規模化を図るなど効率的な施設利用の達成を図る必要がある。
⑧水洗化率については、浄化槽については設置希望者にのみ設置を行っているため、類似団体に比べ高い値を示しており、現状維持を図るものとする。</t>
    <rPh sb="14" eb="17">
      <t>ケイゾクテキ</t>
    </rPh>
    <rPh sb="67" eb="70">
      <t>ケイカクテキ</t>
    </rPh>
    <rPh sb="71" eb="73">
      <t>トウシ</t>
    </rPh>
    <rPh sb="76" eb="79">
      <t>ジギョウヒ</t>
    </rPh>
    <rPh sb="80" eb="83">
      <t>ヘイジュンカ</t>
    </rPh>
    <rPh sb="93" eb="94">
      <t>アワ</t>
    </rPh>
    <phoneticPr fontId="4"/>
  </si>
  <si>
    <t>　特定地域生活排水処理事業については、収益的収支比率及び経費回収率が示すように、現状として類似団体に比べ良好な状態にある。
　一方で、新たな設備投資を行っていく必要があるが、今後総費用に占める元利償還金割合が増加していくことが見込まれるため、過剰な投資を避け地方債の新規発行の抑制に努める必要がある。
　このため、今後新規に設置する浄化槽については、使用者の実態に即し人槽の適正化を図るなど過大な設備投資を抑制するとともに、経営指標を注視した事業運営を図る必要がある。</t>
    <rPh sb="121" eb="123">
      <t>カジョウ</t>
    </rPh>
    <rPh sb="124" eb="126">
      <t>トウシ</t>
    </rPh>
    <rPh sb="127" eb="128">
      <t>サ</t>
    </rPh>
    <rPh sb="187" eb="189">
      <t>テキセイ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</si>
</sst>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A3-49A1-95EF-9552F4EE3F1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DA3-49A1-95EF-9552F4EE3F1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39.69</c:v>
                </c:pt>
                <c:pt idx="1">
                  <c:v>41.92</c:v>
                </c:pt>
                <c:pt idx="2">
                  <c:v>44.27</c:v>
                </c:pt>
                <c:pt idx="3">
                  <c:v>45.43</c:v>
                </c:pt>
                <c:pt idx="4">
                  <c:v>46.97</c:v>
                </c:pt>
              </c:numCache>
            </c:numRef>
          </c:val>
          <c:extLst>
            <c:ext xmlns:c16="http://schemas.microsoft.com/office/drawing/2014/chart" uri="{C3380CC4-5D6E-409C-BE32-E72D297353CC}">
              <c16:uniqueId val="{00000000-9C95-4B14-AFD7-339D537A9F9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c:ext xmlns:c16="http://schemas.microsoft.com/office/drawing/2014/chart" uri="{C3380CC4-5D6E-409C-BE32-E72D297353CC}">
              <c16:uniqueId val="{00000001-9C95-4B14-AFD7-339D537A9F9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79B-44A4-A6BC-1CDCA88A97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c:ext xmlns:c16="http://schemas.microsoft.com/office/drawing/2014/chart" uri="{C3380CC4-5D6E-409C-BE32-E72D297353CC}">
              <c16:uniqueId val="{00000001-A79B-44A4-A6BC-1CDCA88A97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134.56</c:v>
                </c:pt>
                <c:pt idx="1">
                  <c:v>140.29</c:v>
                </c:pt>
                <c:pt idx="2">
                  <c:v>121.98</c:v>
                </c:pt>
                <c:pt idx="3">
                  <c:v>124.9</c:v>
                </c:pt>
                <c:pt idx="4">
                  <c:v>115.71</c:v>
                </c:pt>
              </c:numCache>
            </c:numRef>
          </c:val>
          <c:extLst>
            <c:ext xmlns:c16="http://schemas.microsoft.com/office/drawing/2014/chart" uri="{C3380CC4-5D6E-409C-BE32-E72D297353CC}">
              <c16:uniqueId val="{00000000-0C79-4CB3-82A1-C0CDBFB9FF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79-4CB3-82A1-C0CDBFB9FF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27-4E56-8800-8614E917CFB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27-4E56-8800-8614E917CFB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6A-49D8-A308-6104883578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6A-49D8-A308-6104883578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F0-42F7-940E-16BC1002B5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F0-42F7-940E-16BC1002B5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33-4CCD-99DE-EC66120A2B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33-4CCD-99DE-EC66120A2B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790.8</c:v>
                </c:pt>
                <c:pt idx="1">
                  <c:v>616.84</c:v>
                </c:pt>
                <c:pt idx="2">
                  <c:v>644.73</c:v>
                </c:pt>
                <c:pt idx="3">
                  <c:v>673.23</c:v>
                </c:pt>
                <c:pt idx="4">
                  <c:v>654.25</c:v>
                </c:pt>
              </c:numCache>
            </c:numRef>
          </c:val>
          <c:extLst>
            <c:ext xmlns:c16="http://schemas.microsoft.com/office/drawing/2014/chart" uri="{C3380CC4-5D6E-409C-BE32-E72D297353CC}">
              <c16:uniqueId val="{00000000-97CC-45E5-8D68-C1307F88654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c:ext xmlns:c16="http://schemas.microsoft.com/office/drawing/2014/chart" uri="{C3380CC4-5D6E-409C-BE32-E72D297353CC}">
              <c16:uniqueId val="{00000001-97CC-45E5-8D68-C1307F88654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130.38999999999999</c:v>
                </c:pt>
                <c:pt idx="1">
                  <c:v>151.49</c:v>
                </c:pt>
                <c:pt idx="2">
                  <c:v>129.63</c:v>
                </c:pt>
                <c:pt idx="3">
                  <c:v>136.03</c:v>
                </c:pt>
                <c:pt idx="4">
                  <c:v>128.47</c:v>
                </c:pt>
              </c:numCache>
            </c:numRef>
          </c:val>
          <c:extLst>
            <c:ext xmlns:c16="http://schemas.microsoft.com/office/drawing/2014/chart" uri="{C3380CC4-5D6E-409C-BE32-E72D297353CC}">
              <c16:uniqueId val="{00000000-2551-4A53-84CA-9A92D1E878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c:ext xmlns:c16="http://schemas.microsoft.com/office/drawing/2014/chart" uri="{C3380CC4-5D6E-409C-BE32-E72D297353CC}">
              <c16:uniqueId val="{00000001-2551-4A53-84CA-9A92D1E878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231.78</c:v>
                </c:pt>
                <c:pt idx="1">
                  <c:v>189.67</c:v>
                </c:pt>
                <c:pt idx="2">
                  <c:v>211.1</c:v>
                </c:pt>
                <c:pt idx="3">
                  <c:v>203.42</c:v>
                </c:pt>
                <c:pt idx="4">
                  <c:v>211.37</c:v>
                </c:pt>
              </c:numCache>
            </c:numRef>
          </c:val>
          <c:extLst>
            <c:ext xmlns:c16="http://schemas.microsoft.com/office/drawing/2014/chart" uri="{C3380CC4-5D6E-409C-BE32-E72D297353CC}">
              <c16:uniqueId val="{00000000-89EC-4072-96FD-3023B701A5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c:ext xmlns:c16="http://schemas.microsoft.com/office/drawing/2014/chart" uri="{C3380CC4-5D6E-409C-BE32-E72D297353CC}">
              <c16:uniqueId val="{00000001-89EC-4072-96FD-3023B701A5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L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岩手県　一戸町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12210</v>
      </c>
      <c r="AM8" s="69"/>
      <c r="AN8" s="69"/>
      <c r="AO8" s="69"/>
      <c r="AP8" s="69"/>
      <c r="AQ8" s="69"/>
      <c r="AR8" s="69"/>
      <c r="AS8" s="69"/>
      <c r="AT8" s="68">
        <f>データ!T6</f>
        <v>300.02999999999997</v>
      </c>
      <c r="AU8" s="68"/>
      <c r="AV8" s="68"/>
      <c r="AW8" s="68"/>
      <c r="AX8" s="68"/>
      <c r="AY8" s="68"/>
      <c r="AZ8" s="68"/>
      <c r="BA8" s="68"/>
      <c r="BB8" s="68">
        <f>データ!U6</f>
        <v>40.700000000000003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6.92</v>
      </c>
      <c r="Q10" s="68"/>
      <c r="R10" s="68"/>
      <c r="S10" s="68"/>
      <c r="T10" s="68"/>
      <c r="U10" s="68"/>
      <c r="V10" s="68"/>
      <c r="W10" s="68">
        <f>データ!Q6</f>
        <v>100</v>
      </c>
      <c r="X10" s="68"/>
      <c r="Y10" s="68"/>
      <c r="Z10" s="68"/>
      <c r="AA10" s="68"/>
      <c r="AB10" s="68"/>
      <c r="AC10" s="68"/>
      <c r="AD10" s="69">
        <f>データ!R6</f>
        <v>4970</v>
      </c>
      <c r="AE10" s="69"/>
      <c r="AF10" s="69"/>
      <c r="AG10" s="69"/>
      <c r="AH10" s="69"/>
      <c r="AI10" s="69"/>
      <c r="AJ10" s="69"/>
      <c r="AK10" s="2"/>
      <c r="AL10" s="69">
        <f>データ!V6</f>
        <v>834</v>
      </c>
      <c r="AM10" s="69"/>
      <c r="AN10" s="69"/>
      <c r="AO10" s="69"/>
      <c r="AP10" s="69"/>
      <c r="AQ10" s="69"/>
      <c r="AR10" s="69"/>
      <c r="AS10" s="69"/>
      <c r="AT10" s="68">
        <f>データ!W6</f>
        <v>2.9</v>
      </c>
      <c r="AU10" s="68"/>
      <c r="AV10" s="68"/>
      <c r="AW10" s="68"/>
      <c r="AX10" s="68"/>
      <c r="AY10" s="68"/>
      <c r="AZ10" s="68"/>
      <c r="BA10" s="68"/>
      <c r="BB10" s="68">
        <f>データ!X6</f>
        <v>287.58999999999997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45</v>
      </c>
      <c r="N86" s="26" t="s">
        <v>44</v>
      </c>
      <c r="O86" s="26" t="str">
        <f>データ!EO6</f>
        <v>【-】</v>
      </c>
    </row>
  </sheetData>
  <sheetProtection algorithmName="SHA-512" hashValue="qaVe3mpwwMhEbG48InN6iD//kUpQdDKHSh+u19xpJNYH2aW66I2xd6tDXYIqpNzdfV1QlQRhZsegVixy3BVT1Q==" saltValue="iXT3eSzzITIIryz31Erw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35246</v>
      </c>
      <c r="D6" s="33">
        <f t="shared" si="3"/>
        <v>47</v>
      </c>
      <c r="E6" s="33">
        <f t="shared" si="3"/>
        <v>18</v>
      </c>
      <c r="F6" s="33">
        <f t="shared" si="3"/>
        <v>0</v>
      </c>
      <c r="G6" s="33">
        <f t="shared" si="3"/>
        <v>0</v>
      </c>
      <c r="H6" s="33" t="str">
        <f t="shared" si="3"/>
        <v>岩手県　一戸町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6.92</v>
      </c>
      <c r="Q6" s="34">
        <f t="shared" si="3"/>
        <v>100</v>
      </c>
      <c r="R6" s="34">
        <f t="shared" si="3"/>
        <v>4970</v>
      </c>
      <c r="S6" s="34">
        <f t="shared" si="3"/>
        <v>12210</v>
      </c>
      <c r="T6" s="34">
        <f t="shared" si="3"/>
        <v>300.02999999999997</v>
      </c>
      <c r="U6" s="34">
        <f t="shared" si="3"/>
        <v>40.700000000000003</v>
      </c>
      <c r="V6" s="34">
        <f t="shared" si="3"/>
        <v>834</v>
      </c>
      <c r="W6" s="34">
        <f t="shared" si="3"/>
        <v>2.9</v>
      </c>
      <c r="X6" s="34">
        <f t="shared" si="3"/>
        <v>287.58999999999997</v>
      </c>
      <c r="Y6" s="35">
        <f>IF(Y7="",NA(),Y7)</f>
        <v>134.56</v>
      </c>
      <c r="Z6" s="35">
        <f t="shared" ref="Z6:AH6" si="4">IF(Z7="",NA(),Z7)</f>
        <v>140.29</v>
      </c>
      <c r="AA6" s="35">
        <f t="shared" si="4"/>
        <v>121.98</v>
      </c>
      <c r="AB6" s="35">
        <f t="shared" si="4"/>
        <v>124.9</v>
      </c>
      <c r="AC6" s="35">
        <f t="shared" si="4"/>
        <v>115.71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790.8</v>
      </c>
      <c r="BG6" s="35">
        <f t="shared" ref="BG6:BO6" si="7">IF(BG7="",NA(),BG7)</f>
        <v>616.84</v>
      </c>
      <c r="BH6" s="35">
        <f t="shared" si="7"/>
        <v>644.73</v>
      </c>
      <c r="BI6" s="35">
        <f t="shared" si="7"/>
        <v>673.23</v>
      </c>
      <c r="BJ6" s="35">
        <f t="shared" si="7"/>
        <v>654.25</v>
      </c>
      <c r="BK6" s="35">
        <f t="shared" si="7"/>
        <v>392.19</v>
      </c>
      <c r="BL6" s="35">
        <f t="shared" si="7"/>
        <v>413.5</v>
      </c>
      <c r="BM6" s="35">
        <f t="shared" si="7"/>
        <v>407.42</v>
      </c>
      <c r="BN6" s="35">
        <f t="shared" si="7"/>
        <v>296.89</v>
      </c>
      <c r="BO6" s="35">
        <f t="shared" si="7"/>
        <v>270.57</v>
      </c>
      <c r="BP6" s="34" t="str">
        <f>IF(BP7="","",IF(BP7="-","【-】","【"&amp;SUBSTITUTE(TEXT(BP7,"#,##0.00"),"-","△")&amp;"】"))</f>
        <v>【307.23】</v>
      </c>
      <c r="BQ6" s="35">
        <f>IF(BQ7="",NA(),BQ7)</f>
        <v>130.38999999999999</v>
      </c>
      <c r="BR6" s="35">
        <f t="shared" ref="BR6:BZ6" si="8">IF(BR7="",NA(),BR7)</f>
        <v>151.49</v>
      </c>
      <c r="BS6" s="35">
        <f t="shared" si="8"/>
        <v>129.63</v>
      </c>
      <c r="BT6" s="35">
        <f t="shared" si="8"/>
        <v>136.03</v>
      </c>
      <c r="BU6" s="35">
        <f t="shared" si="8"/>
        <v>128.47</v>
      </c>
      <c r="BV6" s="35">
        <f t="shared" si="8"/>
        <v>57.03</v>
      </c>
      <c r="BW6" s="35">
        <f t="shared" si="8"/>
        <v>55.84</v>
      </c>
      <c r="BX6" s="35">
        <f t="shared" si="8"/>
        <v>57.08</v>
      </c>
      <c r="BY6" s="35">
        <f t="shared" si="8"/>
        <v>63.06</v>
      </c>
      <c r="BZ6" s="35">
        <f t="shared" si="8"/>
        <v>62.5</v>
      </c>
      <c r="CA6" s="34" t="str">
        <f>IF(CA7="","",IF(CA7="-","【-】","【"&amp;SUBSTITUTE(TEXT(CA7,"#,##0.00"),"-","△")&amp;"】"))</f>
        <v>【59.98】</v>
      </c>
      <c r="CB6" s="35">
        <f>IF(CB7="",NA(),CB7)</f>
        <v>231.78</v>
      </c>
      <c r="CC6" s="35">
        <f t="shared" ref="CC6:CK6" si="9">IF(CC7="",NA(),CC7)</f>
        <v>189.67</v>
      </c>
      <c r="CD6" s="35">
        <f t="shared" si="9"/>
        <v>211.1</v>
      </c>
      <c r="CE6" s="35">
        <f t="shared" si="9"/>
        <v>203.42</v>
      </c>
      <c r="CF6" s="35">
        <f t="shared" si="9"/>
        <v>211.37</v>
      </c>
      <c r="CG6" s="35">
        <f t="shared" si="9"/>
        <v>283.73</v>
      </c>
      <c r="CH6" s="35">
        <f t="shared" si="9"/>
        <v>287.57</v>
      </c>
      <c r="CI6" s="35">
        <f t="shared" si="9"/>
        <v>286.86</v>
      </c>
      <c r="CJ6" s="35">
        <f t="shared" si="9"/>
        <v>264.77</v>
      </c>
      <c r="CK6" s="35">
        <f t="shared" si="9"/>
        <v>269.33</v>
      </c>
      <c r="CL6" s="34" t="str">
        <f>IF(CL7="","",IF(CL7="-","【-】","【"&amp;SUBSTITUTE(TEXT(CL7,"#,##0.00"),"-","△")&amp;"】"))</f>
        <v>【272.98】</v>
      </c>
      <c r="CM6" s="35">
        <f>IF(CM7="",NA(),CM7)</f>
        <v>39.69</v>
      </c>
      <c r="CN6" s="35">
        <f t="shared" ref="CN6:CV6" si="10">IF(CN7="",NA(),CN7)</f>
        <v>41.92</v>
      </c>
      <c r="CO6" s="35">
        <f t="shared" si="10"/>
        <v>44.27</v>
      </c>
      <c r="CP6" s="35">
        <f t="shared" si="10"/>
        <v>45.43</v>
      </c>
      <c r="CQ6" s="35">
        <f t="shared" si="10"/>
        <v>46.97</v>
      </c>
      <c r="CR6" s="35">
        <f t="shared" si="10"/>
        <v>58.25</v>
      </c>
      <c r="CS6" s="35">
        <f t="shared" si="10"/>
        <v>61.55</v>
      </c>
      <c r="CT6" s="35">
        <f t="shared" si="10"/>
        <v>57.22</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35246</v>
      </c>
      <c r="D7" s="37">
        <v>47</v>
      </c>
      <c r="E7" s="37">
        <v>18</v>
      </c>
      <c r="F7" s="37">
        <v>0</v>
      </c>
      <c r="G7" s="37">
        <v>0</v>
      </c>
      <c r="H7" s="37" t="s">
        <v>99</v>
      </c>
      <c r="I7" s="37" t="s">
        <v>100</v>
      </c>
      <c r="J7" s="37" t="s">
        <v>101</v>
      </c>
      <c r="K7" s="37" t="s">
        <v>102</v>
      </c>
      <c r="L7" s="37" t="s">
        <v>103</v>
      </c>
      <c r="M7" s="37" t="s">
        <v>104</v>
      </c>
      <c r="N7" s="38" t="s">
        <v>105</v>
      </c>
      <c r="O7" s="38" t="s">
        <v>106</v>
      </c>
      <c r="P7" s="38">
        <v>6.92</v>
      </c>
      <c r="Q7" s="38">
        <v>100</v>
      </c>
      <c r="R7" s="38">
        <v>4970</v>
      </c>
      <c r="S7" s="38">
        <v>12210</v>
      </c>
      <c r="T7" s="38">
        <v>300.02999999999997</v>
      </c>
      <c r="U7" s="38">
        <v>40.700000000000003</v>
      </c>
      <c r="V7" s="38">
        <v>834</v>
      </c>
      <c r="W7" s="38">
        <v>2.9</v>
      </c>
      <c r="X7" s="38">
        <v>287.58999999999997</v>
      </c>
      <c r="Y7" s="38">
        <v>134.56</v>
      </c>
      <c r="Z7" s="38">
        <v>140.29</v>
      </c>
      <c r="AA7" s="38">
        <v>121.98</v>
      </c>
      <c r="AB7" s="38">
        <v>124.9</v>
      </c>
      <c r="AC7" s="38">
        <v>115.71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790.8</v>
      </c>
      <c r="BG7" s="38">
        <v>616.84</v>
      </c>
      <c r="BH7" s="38">
        <v>644.73</v>
      </c>
      <c r="BI7" s="38">
        <v>673.23</v>
      </c>
      <c r="BJ7" s="38">
        <v>654.25</v>
      </c>
      <c r="BK7" s="38">
        <v>392.19</v>
      </c>
      <c r="BL7" s="38">
        <v>413.5</v>
      </c>
      <c r="BM7" s="38">
        <v>407.42</v>
      </c>
      <c r="BN7" s="38">
        <v>296.89</v>
      </c>
      <c r="BO7" s="38">
        <v>270.57</v>
      </c>
      <c r="BP7" s="38">
        <v>307.23</v>
      </c>
      <c r="BQ7" s="38">
        <v>130.38999999999999</v>
      </c>
      <c r="BR7" s="38">
        <v>151.49</v>
      </c>
      <c r="BS7" s="38">
        <v>129.63</v>
      </c>
      <c r="BT7" s="38">
        <v>136.03</v>
      </c>
      <c r="BU7" s="38">
        <v>128.47</v>
      </c>
      <c r="BV7" s="38">
        <v>57.03</v>
      </c>
      <c r="BW7" s="38">
        <v>55.84</v>
      </c>
      <c r="BX7" s="38">
        <v>57.08</v>
      </c>
      <c r="BY7" s="38">
        <v>63.06</v>
      </c>
      <c r="BZ7" s="38">
        <v>62.5</v>
      </c>
      <c r="CA7" s="38">
        <v>59.98</v>
      </c>
      <c r="CB7" s="38">
        <v>231.78</v>
      </c>
      <c r="CC7" s="38">
        <v>189.67</v>
      </c>
      <c r="CD7" s="38">
        <v>211.1</v>
      </c>
      <c r="CE7" s="38">
        <v>203.42</v>
      </c>
      <c r="CF7" s="38">
        <v>211.37</v>
      </c>
      <c r="CG7" s="38">
        <v>283.73</v>
      </c>
      <c r="CH7" s="38">
        <v>287.57</v>
      </c>
      <c r="CI7" s="38">
        <v>286.86</v>
      </c>
      <c r="CJ7" s="38">
        <v>264.77</v>
      </c>
      <c r="CK7" s="38">
        <v>269.33</v>
      </c>
      <c r="CL7" s="38">
        <v>272.98</v>
      </c>
      <c r="CM7" s="38">
        <v>39.69</v>
      </c>
      <c r="CN7" s="38">
        <v>41.92</v>
      </c>
      <c r="CO7" s="38">
        <v>44.27</v>
      </c>
      <c r="CP7" s="38">
        <v>45.43</v>
      </c>
      <c r="CQ7" s="38">
        <v>46.97</v>
      </c>
      <c r="CR7" s="38">
        <v>58.25</v>
      </c>
      <c r="CS7" s="38">
        <v>61.55</v>
      </c>
      <c r="CT7" s="38">
        <v>57.22</v>
      </c>
      <c r="CU7" s="38">
        <v>59.94</v>
      </c>
      <c r="CV7" s="38">
        <v>59.64</v>
      </c>
      <c r="CW7" s="38">
        <v>58.71</v>
      </c>
      <c r="CX7" s="38">
        <v>100</v>
      </c>
      <c r="CY7" s="38">
        <v>100</v>
      </c>
      <c r="CZ7" s="38">
        <v>100</v>
      </c>
      <c r="DA7" s="38">
        <v>100</v>
      </c>
      <c r="DB7" s="38">
        <v>100</v>
      </c>
      <c r="DC7" s="38">
        <v>68.150000000000006</v>
      </c>
      <c r="DD7" s="38">
        <v>67.489999999999995</v>
      </c>
      <c r="DE7" s="38">
        <v>67.290000000000006</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2021-01-14T07:15:04Z</cp:lastPrinted>
  <dcterms:created xsi:type="dcterms:W3CDTF">2020-12-04T03:15:20Z</dcterms:created>
  <dcterms:modified xsi:type="dcterms:W3CDTF">2021-01-14T07:15:07Z</dcterms:modified>
  <cp:category/>
</cp:coreProperties>
</file>