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03524fs\共有\水環境課\上水道共有\経理\調査物\経営比較分析表\R03.0112_【岩手県市町村課】公営企業に係る経営比較分析表（令和元年度）の分析等について\33_一戸町\"/>
    </mc:Choice>
  </mc:AlternateContent>
  <workbookProtection workbookAlgorithmName="SHA-512" workbookHashValue="OUpydqvzl/wK0X4YIjPL9ghc4rDsknZe5bz6MpDjeegYkQz+YI9uzxP7Y+UeY4dTxg07eaRwJhBHB1fx4saBtg==" workbookSaltValue="1DY3tBfdZIdnoCT7onlGjg==" workbookSpinCount="100000" lockStructure="1"/>
  <bookViews>
    <workbookView xWindow="0" yWindow="0" windowWidth="15360" windowHeight="7635"/>
  </bookViews>
  <sheets>
    <sheet name="法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<sst xmlns="http://schemas.openxmlformats.org/spreadsheetml/2006/main" count="228" uniqueCount="112">
  <si>
    <t>経営比較分析表（令和元年度決算）</t>
    <rPh sb="8" eb="10">
      <t>レイワ</t>
    </rPh>
    <rPh sb="10" eb="12">
      <t>ガンネン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</si>
  <si>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</si>
  <si>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</si>
  <si>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</si>
  <si>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</si>
  <si>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</si>
  <si>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</si>
  <si>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</si>
  <si>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</si>
  <si>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</si>
  <si>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</si>
  <si>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</si>
  <si>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</si>
  <si>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</si>
  <si>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</si>
  <si>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</si>
  <si>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</si>
  <si>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</si>
  <si>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</si>
  <si>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</si>
  <si>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</si>
  <si>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</si>
  <si>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</si>
  <si>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</si>
  <si>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</si>
  <si>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</si>
  <si>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</si>
  <si>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</si>
  <si>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</si>
  <si>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</si>
  <si>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</si>
  <si>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</si>
  <si>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</si>
  <si>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</si>
  <si>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</si>
  <si>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</si>
  <si>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</si>
  <si>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</si>
  <si>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</si>
  <si>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</si>
  <si>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</si>
  <si>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</si>
  <si>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</si>
  <si>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</si>
  <si>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</si>
  <si>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</si>
  <si>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</si>
  <si>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</si>
  <si>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</si>
  <si>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</si>
  <si>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</si>
  <si>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</si>
  <si>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</si>
  <si>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</si>
  <si>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</si>
  <si>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</si>
  <si>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</si>
  <si>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</si>
  <si>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</si>
  <si>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</si>
  <si>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</si>
  <si>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</si>
  <si>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</si>
  <si>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</si>
  <si>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</si>
  <si>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</si>
  <si>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</si>
  <si>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</si>
  <si>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</si>
  <si>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</si>
  <si>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</si>
  <si>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</si>
  <si>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</si>
  <si>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</si>
  <si>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</si>
  <si>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</si>
  <si>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</si>
  <si>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</si>
  <si>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</si>
  <si>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</si>
  <si>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</si>
  <si>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</si>
  <si>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</si>
  <si>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</si>
  <si>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</si>
  <si>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</si>
  <si>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</si>
  <si>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</si>
  <si>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</si>
  <si>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</si>
  <si>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</si>
  <si>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</si>
  <si>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岩手県　一戸町</t>
  </si>
  <si>
    <t>法適用</t>
  </si>
  <si>
    <t>水道事業</t>
  </si>
  <si>
    <t>末端給水事業</t>
  </si>
  <si>
    <t>A8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</si>
  <si>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</si>
  <si>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</si>
  <si>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</si>
  <si>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</si>
  <si>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</si>
  <si>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</si>
  <si>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</si>
  <si>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</si>
  <si>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</si>
  <si>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</si>
  <si>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</si>
  <si>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</si>
  <si>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①有形固定資産減価償却率は、類似団体平均値よりも高い水準で推移している。老朽資産の更新を進めていく。
②管路経年化率は、類似団体平均値を上回っている。管種や埋設地質等を考慮しながら延命化を図りつつ、必要な更新を進めていく。
③管路更新率は、類似団体平均値よりも低い水準で推移している。管路の総延長が類似団体と比較して長いため、更新率は低くなる傾向だが、令和元年度から国庫補助事業を活用し、基幹管路の更新を進めている。</t>
    <phoneticPr fontId="4"/>
  </si>
  <si>
    <t>①経常収支比率は、類似団体平均値に比べて高い水準で推移している。
②累積欠損金は発生していない。
③流動比率は、100％以上で推移しており支払能力に問題はないが、類似団体平均値は下回っている。
④企業債残高対給水収益比率は、類似団体平均値より低い水準で推移している。
⑤料金回収率は、100％以上で推移しており、給水費用を給水収益で賄えている。類似団体平均値よりも高い水準で推移している。
⑥給水原価は、類似団体平均値に比べて低い水準で推移している。
⑦施設利用率は、類似団体平均値を上回ったが、平均値の低下によるもので、当該値は一定水準で推移している。
⑧有収率は、類似団体平均値よりも高い水準で推移している。今後も漏水調査を継続し、無効水量の削減に努める。</t>
    <rPh sb="210" eb="211">
      <t>クラ</t>
    </rPh>
    <rPh sb="213" eb="214">
      <t>ヒク</t>
    </rPh>
    <rPh sb="215" eb="217">
      <t>スイジュン</t>
    </rPh>
    <rPh sb="218" eb="220">
      <t>スイイ</t>
    </rPh>
    <rPh sb="242" eb="244">
      <t>ウワマワ</t>
    </rPh>
    <rPh sb="248" eb="251">
      <t>ヘイキンチ</t>
    </rPh>
    <rPh sb="252" eb="254">
      <t>テイカ</t>
    </rPh>
    <rPh sb="261" eb="263">
      <t>トウガイ</t>
    </rPh>
    <rPh sb="263" eb="264">
      <t>チ</t>
    </rPh>
    <rPh sb="265" eb="267">
      <t>イッテイ</t>
    </rPh>
    <rPh sb="267" eb="269">
      <t>スイジュン</t>
    </rPh>
    <rPh sb="270" eb="272">
      <t>スイイ</t>
    </rPh>
    <phoneticPr fontId="4"/>
  </si>
  <si>
    <t>　令和元年度の経営状況は、経常収支比率が類似団体平均を大きく上回り、健全経営を維持できた。給水人口減少による減収に備え、戦略的な経営を進めていく。
　施設については、老朽化が進んでいる状況を踏まえ、延命化を図りながら必要な更新を行っていく。</t>
    <rPh sb="1" eb="3">
      <t>レイワ</t>
    </rPh>
    <rPh sb="3" eb="4">
      <t>ガン</t>
    </rPh>
    <rPh sb="13" eb="15">
      <t>ケイジョウ</t>
    </rPh>
    <rPh sb="15" eb="17">
      <t>シュウシ</t>
    </rPh>
    <rPh sb="17" eb="19">
      <t>ヒリツ</t>
    </rPh>
    <rPh sb="20" eb="22">
      <t>ルイジ</t>
    </rPh>
    <rPh sb="22" eb="24">
      <t>ダンタイ</t>
    </rPh>
    <rPh sb="24" eb="26">
      <t>ヘイキン</t>
    </rPh>
    <rPh sb="27" eb="28">
      <t>オオ</t>
    </rPh>
    <rPh sb="30" eb="32">
      <t>ウワマワ</t>
    </rPh>
    <rPh sb="34" eb="36">
      <t>ケンゼン</t>
    </rPh>
    <rPh sb="36" eb="38">
      <t>ケイエイ</t>
    </rPh>
    <rPh sb="39" eb="41">
      <t>イジ</t>
    </rPh>
    <rPh sb="45" eb="47">
      <t>キュウスイ</t>
    </rPh>
    <rPh sb="47" eb="49">
      <t>ジンコウ</t>
    </rPh>
    <rPh sb="49" eb="51">
      <t>ゲンショウ</t>
    </rPh>
    <rPh sb="54" eb="56">
      <t>ゲンシュウ</t>
    </rPh>
    <rPh sb="57" eb="58">
      <t>ソナ</t>
    </rPh>
    <rPh sb="60" eb="63">
      <t>センリャクテキ</t>
    </rPh>
    <rPh sb="64" eb="66">
      <t>ケイエイ</t>
    </rPh>
    <rPh sb="67" eb="68">
      <t>スス</t>
    </rPh>
    <rPh sb="83" eb="86">
      <t>ロウキュウカ</t>
    </rPh>
    <rPh sb="87" eb="88">
      <t>スス</t>
    </rPh>
    <rPh sb="92" eb="94">
      <t>ジョウキョウ</t>
    </rPh>
    <rPh sb="95" eb="96">
      <t>フ</t>
    </rPh>
    <rPh sb="99" eb="101">
      <t>エンメイ</t>
    </rPh>
    <rPh sb="101" eb="102">
      <t>カ</t>
    </rPh>
    <rPh sb="103" eb="104">
      <t>ハカ</t>
    </rPh>
    <rPh sb="108" eb="110">
      <t>ヒツヨウ</t>
    </rPh>
    <rPh sb="111" eb="113">
      <t>コウシン</t>
    </rPh>
    <rPh sb="114" eb="115">
      <t>オコナ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</si>
</sst>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 formatCode="#,##0.00;&quot;△&quot;#,##0.00;&quot;-&quot;">
                  <c:v>0.31</c:v>
                </c:pt>
                <c:pt idx="1">
                  <c:v>0</c:v>
                </c:pt>
                <c:pt idx="2" formatCode="#,##0.00;&quot;△&quot;#,##0.00;&quot;-&quot;">
                  <c:v>0.21</c:v>
                </c:pt>
                <c:pt idx="3" formatCode="#,##0.00;&quot;△&quot;#,##0.00;&quot;-&quot;">
                  <c:v>0.03</c:v>
                </c:pt>
                <c:pt idx="4" formatCode="#,##0.00;&quot;△&quot;#,##0.00;&quot;-&quot;">
                  <c:v>0.13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21-4BC6-9659-F193CFF465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1.65</c:v>
                </c:pt>
                <c:pt idx="1">
                  <c:v>0.47</c:v>
                </c:pt>
                <c:pt idx="2">
                  <c:v>0.39</c:v>
                </c:pt>
                <c:pt idx="3">
                  <c:v>0.43</c:v>
                </c:pt>
                <c:pt idx="4">
                  <c:v>0.47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21-4BC6-9659-F193CFF465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46.45</c:v>
                </c:pt>
                <c:pt idx="1">
                  <c:v>52.78</c:v>
                </c:pt>
                <c:pt idx="2">
                  <c:v>53.94</c:v>
                </c:pt>
                <c:pt idx="3">
                  <c:v>52.58</c:v>
                </c:pt>
                <c:pt idx="4">
                  <c:v>53.01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AE-4AB9-8C55-0CDC86C38D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53.52</c:v>
                </c:pt>
                <c:pt idx="1">
                  <c:v>54.24</c:v>
                </c:pt>
                <c:pt idx="2">
                  <c:v>55.88</c:v>
                </c:pt>
                <c:pt idx="3">
                  <c:v>55.22</c:v>
                </c:pt>
                <c:pt idx="4">
                  <c:v>49.64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AE-4AB9-8C55-0CDC86C38D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93.74</c:v>
                </c:pt>
                <c:pt idx="1">
                  <c:v>85.19</c:v>
                </c:pt>
                <c:pt idx="2">
                  <c:v>85.06</c:v>
                </c:pt>
                <c:pt idx="3">
                  <c:v>85.92</c:v>
                </c:pt>
                <c:pt idx="4">
                  <c:v>85.4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E8-4D2D-87D8-710D180B2C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81.459999999999994</c:v>
                </c:pt>
                <c:pt idx="1">
                  <c:v>81.680000000000007</c:v>
                </c:pt>
                <c:pt idx="2">
                  <c:v>80.989999999999995</c:v>
                </c:pt>
                <c:pt idx="3">
                  <c:v>80.930000000000007</c:v>
                </c:pt>
                <c:pt idx="4">
                  <c:v>78.09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E8-4D2D-87D8-710D180B2C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115.92</c:v>
                </c:pt>
                <c:pt idx="1">
                  <c:v>123.43</c:v>
                </c:pt>
                <c:pt idx="2">
                  <c:v>119.25</c:v>
                </c:pt>
                <c:pt idx="3">
                  <c:v>123.96</c:v>
                </c:pt>
                <c:pt idx="4">
                  <c:v>120.53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52-4C4C-9BAF-579237C79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111.06</c:v>
                </c:pt>
                <c:pt idx="1">
                  <c:v>111.34</c:v>
                </c:pt>
                <c:pt idx="2">
                  <c:v>110.02</c:v>
                </c:pt>
                <c:pt idx="3">
                  <c:v>108.76</c:v>
                </c:pt>
                <c:pt idx="4">
                  <c:v>104.35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52-4C4C-9BAF-579237C79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50.6</c:v>
                </c:pt>
                <c:pt idx="1">
                  <c:v>51.9</c:v>
                </c:pt>
                <c:pt idx="2">
                  <c:v>52.48</c:v>
                </c:pt>
                <c:pt idx="3">
                  <c:v>53.63</c:v>
                </c:pt>
                <c:pt idx="4">
                  <c:v>54.24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54-474B-B9B1-905EBD712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47.7</c:v>
                </c:pt>
                <c:pt idx="1">
                  <c:v>48.14</c:v>
                </c:pt>
                <c:pt idx="2">
                  <c:v>46.61</c:v>
                </c:pt>
                <c:pt idx="3">
                  <c:v>47.97</c:v>
                </c:pt>
                <c:pt idx="4">
                  <c:v>47.31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54-474B-B9B1-905EBD712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4.3</c:v>
                </c:pt>
                <c:pt idx="1">
                  <c:v>5.58</c:v>
                </c:pt>
                <c:pt idx="2">
                  <c:v>12.34</c:v>
                </c:pt>
                <c:pt idx="3">
                  <c:v>15.98</c:v>
                </c:pt>
                <c:pt idx="4">
                  <c:v>17.82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EF-4411-B009-691004472D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7.26</c:v>
                </c:pt>
                <c:pt idx="1">
                  <c:v>11.13</c:v>
                </c:pt>
                <c:pt idx="2">
                  <c:v>10.84</c:v>
                </c:pt>
                <c:pt idx="3">
                  <c:v>15.33</c:v>
                </c:pt>
                <c:pt idx="4">
                  <c:v>16.77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EF-4411-B009-691004472D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C1-4BEB-AA5E-ABEE463CC4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9.35</c:v>
                </c:pt>
                <c:pt idx="1">
                  <c:v>10.130000000000001</c:v>
                </c:pt>
                <c:pt idx="2">
                  <c:v>7.31</c:v>
                </c:pt>
                <c:pt idx="3">
                  <c:v>7.48</c:v>
                </c:pt>
                <c:pt idx="4">
                  <c:v>21.69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C1-4BEB-AA5E-ABEE463CC4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460.55</c:v>
                </c:pt>
                <c:pt idx="1">
                  <c:v>460.95</c:v>
                </c:pt>
                <c:pt idx="2">
                  <c:v>205.51</c:v>
                </c:pt>
                <c:pt idx="3">
                  <c:v>252.07</c:v>
                </c:pt>
                <c:pt idx="4">
                  <c:v>271.74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49-4ECE-A415-E89DAB0FD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398.29</c:v>
                </c:pt>
                <c:pt idx="1">
                  <c:v>388.67</c:v>
                </c:pt>
                <c:pt idx="2">
                  <c:v>355.27</c:v>
                </c:pt>
                <c:pt idx="3">
                  <c:v>359.7</c:v>
                </c:pt>
                <c:pt idx="4">
                  <c:v>301.04000000000002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49-4ECE-A415-E89DAB0FD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393.91</c:v>
                </c:pt>
                <c:pt idx="1">
                  <c:v>345.03</c:v>
                </c:pt>
                <c:pt idx="2">
                  <c:v>387.05</c:v>
                </c:pt>
                <c:pt idx="3">
                  <c:v>381.69</c:v>
                </c:pt>
                <c:pt idx="4">
                  <c:v>386.86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2F-483A-8231-B2176B3E5C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431</c:v>
                </c:pt>
                <c:pt idx="1">
                  <c:v>422.5</c:v>
                </c:pt>
                <c:pt idx="2">
                  <c:v>458.27</c:v>
                </c:pt>
                <c:pt idx="3">
                  <c:v>447.01</c:v>
                </c:pt>
                <c:pt idx="4">
                  <c:v>551.62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2F-483A-8231-B2176B3E5C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114.42</c:v>
                </c:pt>
                <c:pt idx="1">
                  <c:v>123.78</c:v>
                </c:pt>
                <c:pt idx="2">
                  <c:v>118.73</c:v>
                </c:pt>
                <c:pt idx="3">
                  <c:v>124.21</c:v>
                </c:pt>
                <c:pt idx="4">
                  <c:v>121.83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0C-4B14-A483-377B32E648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100.82</c:v>
                </c:pt>
                <c:pt idx="1">
                  <c:v>101.64</c:v>
                </c:pt>
                <c:pt idx="2">
                  <c:v>96.77</c:v>
                </c:pt>
                <c:pt idx="3">
                  <c:v>95.81</c:v>
                </c:pt>
                <c:pt idx="4">
                  <c:v>87.11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0C-4B14-A483-377B32E648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197.72</c:v>
                </c:pt>
                <c:pt idx="1">
                  <c:v>187.71</c:v>
                </c:pt>
                <c:pt idx="2">
                  <c:v>191.36</c:v>
                </c:pt>
                <c:pt idx="3">
                  <c:v>184.24</c:v>
                </c:pt>
                <c:pt idx="4">
                  <c:v>185.91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5E-4AE6-BBCA-EA47FF36CF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179.55</c:v>
                </c:pt>
                <c:pt idx="1">
                  <c:v>179.16</c:v>
                </c:pt>
                <c:pt idx="2">
                  <c:v>187.18</c:v>
                </c:pt>
                <c:pt idx="3">
                  <c:v>189.58</c:v>
                </c:pt>
                <c:pt idx="4">
                  <c:v>223.98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5E-4AE6-BBCA-EA47FF36CF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11" Type="http://schemas.openxmlformats.org/officeDocument/2006/relationships/chart" Target="../charts/chart11.xml" />
  <Relationship Id="rId5" Type="http://schemas.openxmlformats.org/officeDocument/2006/relationships/chart" Target="../charts/chart5.xml" />
  <Relationship Id="rId10" Type="http://schemas.openxmlformats.org/officeDocument/2006/relationships/chart" Target="../charts/chart10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【264.97】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【266.61】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【168.38】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L61" zoomScale="160" zoomScaleNormal="160" workbookViewId="0">
      <selection activeCell="BL83" sqref="BL8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5" t="s">
        <v>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</row>
    <row r="3" spans="1:78" ht="9.75" customHeight="1" x14ac:dyDescent="0.15">
      <c r="A3" s="2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</row>
    <row r="4" spans="1:78" ht="9.75" customHeight="1" x14ac:dyDescent="0.15">
      <c r="A4" s="2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6" t="str">
        <f>データ!H6</f>
        <v>岩手県　一戸町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7"/>
      <c r="AE6" s="47"/>
      <c r="AF6" s="47"/>
      <c r="AG6" s="47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8" t="s">
        <v>1</v>
      </c>
      <c r="C7" s="49"/>
      <c r="D7" s="49"/>
      <c r="E7" s="49"/>
      <c r="F7" s="49"/>
      <c r="G7" s="49"/>
      <c r="H7" s="49"/>
      <c r="I7" s="48" t="s">
        <v>2</v>
      </c>
      <c r="J7" s="49"/>
      <c r="K7" s="49"/>
      <c r="L7" s="49"/>
      <c r="M7" s="49"/>
      <c r="N7" s="49"/>
      <c r="O7" s="50"/>
      <c r="P7" s="51" t="s">
        <v>3</v>
      </c>
      <c r="Q7" s="51"/>
      <c r="R7" s="51"/>
      <c r="S7" s="51"/>
      <c r="T7" s="51"/>
      <c r="U7" s="51"/>
      <c r="V7" s="51"/>
      <c r="W7" s="51" t="s">
        <v>4</v>
      </c>
      <c r="X7" s="51"/>
      <c r="Y7" s="51"/>
      <c r="Z7" s="51"/>
      <c r="AA7" s="51"/>
      <c r="AB7" s="51"/>
      <c r="AC7" s="51"/>
      <c r="AD7" s="51" t="s">
        <v>5</v>
      </c>
      <c r="AE7" s="51"/>
      <c r="AF7" s="51"/>
      <c r="AG7" s="51"/>
      <c r="AH7" s="51"/>
      <c r="AI7" s="51"/>
      <c r="AJ7" s="51"/>
      <c r="AK7" s="4"/>
      <c r="AL7" s="51" t="s">
        <v>6</v>
      </c>
      <c r="AM7" s="51"/>
      <c r="AN7" s="51"/>
      <c r="AO7" s="51"/>
      <c r="AP7" s="51"/>
      <c r="AQ7" s="51"/>
      <c r="AR7" s="51"/>
      <c r="AS7" s="51"/>
      <c r="AT7" s="48" t="s">
        <v>7</v>
      </c>
      <c r="AU7" s="49"/>
      <c r="AV7" s="49"/>
      <c r="AW7" s="49"/>
      <c r="AX7" s="49"/>
      <c r="AY7" s="49"/>
      <c r="AZ7" s="49"/>
      <c r="BA7" s="49"/>
      <c r="BB7" s="51" t="s">
        <v>8</v>
      </c>
      <c r="BC7" s="51"/>
      <c r="BD7" s="51"/>
      <c r="BE7" s="51"/>
      <c r="BF7" s="51"/>
      <c r="BG7" s="51"/>
      <c r="BH7" s="51"/>
      <c r="BI7" s="51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57" t="str">
        <f>データ!$I$6</f>
        <v>法適用</v>
      </c>
      <c r="C8" s="58"/>
      <c r="D8" s="58"/>
      <c r="E8" s="58"/>
      <c r="F8" s="58"/>
      <c r="G8" s="58"/>
      <c r="H8" s="58"/>
      <c r="I8" s="57" t="str">
        <f>データ!$J$6</f>
        <v>水道事業</v>
      </c>
      <c r="J8" s="58"/>
      <c r="K8" s="58"/>
      <c r="L8" s="58"/>
      <c r="M8" s="58"/>
      <c r="N8" s="58"/>
      <c r="O8" s="59"/>
      <c r="P8" s="60" t="str">
        <f>データ!$K$6</f>
        <v>末端給水事業</v>
      </c>
      <c r="Q8" s="60"/>
      <c r="R8" s="60"/>
      <c r="S8" s="60"/>
      <c r="T8" s="60"/>
      <c r="U8" s="60"/>
      <c r="V8" s="60"/>
      <c r="W8" s="60" t="str">
        <f>データ!$L$6</f>
        <v>A8</v>
      </c>
      <c r="X8" s="60"/>
      <c r="Y8" s="60"/>
      <c r="Z8" s="60"/>
      <c r="AA8" s="60"/>
      <c r="AB8" s="60"/>
      <c r="AC8" s="60"/>
      <c r="AD8" s="60" t="str">
        <f>データ!$M$6</f>
        <v>非設置</v>
      </c>
      <c r="AE8" s="60"/>
      <c r="AF8" s="60"/>
      <c r="AG8" s="60"/>
      <c r="AH8" s="60"/>
      <c r="AI8" s="60"/>
      <c r="AJ8" s="60"/>
      <c r="AK8" s="4"/>
      <c r="AL8" s="61">
        <f>データ!$R$6</f>
        <v>12210</v>
      </c>
      <c r="AM8" s="61"/>
      <c r="AN8" s="61"/>
      <c r="AO8" s="61"/>
      <c r="AP8" s="61"/>
      <c r="AQ8" s="61"/>
      <c r="AR8" s="61"/>
      <c r="AS8" s="61"/>
      <c r="AT8" s="52">
        <f>データ!$S$6</f>
        <v>300.02999999999997</v>
      </c>
      <c r="AU8" s="53"/>
      <c r="AV8" s="53"/>
      <c r="AW8" s="53"/>
      <c r="AX8" s="53"/>
      <c r="AY8" s="53"/>
      <c r="AZ8" s="53"/>
      <c r="BA8" s="53"/>
      <c r="BB8" s="54">
        <f>データ!$T$6</f>
        <v>40.700000000000003</v>
      </c>
      <c r="BC8" s="54"/>
      <c r="BD8" s="54"/>
      <c r="BE8" s="54"/>
      <c r="BF8" s="54"/>
      <c r="BG8" s="54"/>
      <c r="BH8" s="54"/>
      <c r="BI8" s="54"/>
      <c r="BJ8" s="3"/>
      <c r="BK8" s="3"/>
      <c r="BL8" s="55" t="s">
        <v>10</v>
      </c>
      <c r="BM8" s="56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8" t="s">
        <v>12</v>
      </c>
      <c r="C9" s="49"/>
      <c r="D9" s="49"/>
      <c r="E9" s="49"/>
      <c r="F9" s="49"/>
      <c r="G9" s="49"/>
      <c r="H9" s="49"/>
      <c r="I9" s="48" t="s">
        <v>13</v>
      </c>
      <c r="J9" s="49"/>
      <c r="K9" s="49"/>
      <c r="L9" s="49"/>
      <c r="M9" s="49"/>
      <c r="N9" s="49"/>
      <c r="O9" s="50"/>
      <c r="P9" s="51" t="s">
        <v>14</v>
      </c>
      <c r="Q9" s="51"/>
      <c r="R9" s="51"/>
      <c r="S9" s="51"/>
      <c r="T9" s="51"/>
      <c r="U9" s="51"/>
      <c r="V9" s="51"/>
      <c r="W9" s="51" t="s">
        <v>15</v>
      </c>
      <c r="X9" s="51"/>
      <c r="Y9" s="51"/>
      <c r="Z9" s="51"/>
      <c r="AA9" s="51"/>
      <c r="AB9" s="51"/>
      <c r="AC9" s="51"/>
      <c r="AD9" s="2"/>
      <c r="AE9" s="2"/>
      <c r="AF9" s="2"/>
      <c r="AG9" s="2"/>
      <c r="AH9" s="4"/>
      <c r="AI9" s="4"/>
      <c r="AJ9" s="4"/>
      <c r="AK9" s="4"/>
      <c r="AL9" s="51" t="s">
        <v>16</v>
      </c>
      <c r="AM9" s="51"/>
      <c r="AN9" s="51"/>
      <c r="AO9" s="51"/>
      <c r="AP9" s="51"/>
      <c r="AQ9" s="51"/>
      <c r="AR9" s="51"/>
      <c r="AS9" s="51"/>
      <c r="AT9" s="48" t="s">
        <v>17</v>
      </c>
      <c r="AU9" s="49"/>
      <c r="AV9" s="49"/>
      <c r="AW9" s="49"/>
      <c r="AX9" s="49"/>
      <c r="AY9" s="49"/>
      <c r="AZ9" s="49"/>
      <c r="BA9" s="49"/>
      <c r="BB9" s="51" t="s">
        <v>18</v>
      </c>
      <c r="BC9" s="51"/>
      <c r="BD9" s="51"/>
      <c r="BE9" s="51"/>
      <c r="BF9" s="51"/>
      <c r="BG9" s="51"/>
      <c r="BH9" s="51"/>
      <c r="BI9" s="51"/>
      <c r="BJ9" s="3"/>
      <c r="BK9" s="3"/>
      <c r="BL9" s="62" t="s">
        <v>19</v>
      </c>
      <c r="BM9" s="63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52" t="str">
        <f>データ!$N$6</f>
        <v>-</v>
      </c>
      <c r="C10" s="53"/>
      <c r="D10" s="53"/>
      <c r="E10" s="53"/>
      <c r="F10" s="53"/>
      <c r="G10" s="53"/>
      <c r="H10" s="53"/>
      <c r="I10" s="52">
        <f>データ!$O$6</f>
        <v>72.28</v>
      </c>
      <c r="J10" s="53"/>
      <c r="K10" s="53"/>
      <c r="L10" s="53"/>
      <c r="M10" s="53"/>
      <c r="N10" s="53"/>
      <c r="O10" s="64"/>
      <c r="P10" s="54">
        <f>データ!$P$6</f>
        <v>82.8</v>
      </c>
      <c r="Q10" s="54"/>
      <c r="R10" s="54"/>
      <c r="S10" s="54"/>
      <c r="T10" s="54"/>
      <c r="U10" s="54"/>
      <c r="V10" s="54"/>
      <c r="W10" s="61">
        <f>データ!$Q$6</f>
        <v>4280</v>
      </c>
      <c r="X10" s="61"/>
      <c r="Y10" s="61"/>
      <c r="Z10" s="61"/>
      <c r="AA10" s="61"/>
      <c r="AB10" s="61"/>
      <c r="AC10" s="61"/>
      <c r="AD10" s="2"/>
      <c r="AE10" s="2"/>
      <c r="AF10" s="2"/>
      <c r="AG10" s="2"/>
      <c r="AH10" s="4"/>
      <c r="AI10" s="4"/>
      <c r="AJ10" s="4"/>
      <c r="AK10" s="4"/>
      <c r="AL10" s="61">
        <f>データ!$U$6</f>
        <v>9980</v>
      </c>
      <c r="AM10" s="61"/>
      <c r="AN10" s="61"/>
      <c r="AO10" s="61"/>
      <c r="AP10" s="61"/>
      <c r="AQ10" s="61"/>
      <c r="AR10" s="61"/>
      <c r="AS10" s="61"/>
      <c r="AT10" s="52">
        <f>データ!$V$6</f>
        <v>76.75</v>
      </c>
      <c r="AU10" s="53"/>
      <c r="AV10" s="53"/>
      <c r="AW10" s="53"/>
      <c r="AX10" s="53"/>
      <c r="AY10" s="53"/>
      <c r="AZ10" s="53"/>
      <c r="BA10" s="53"/>
      <c r="BB10" s="54">
        <f>データ!$W$6</f>
        <v>130.03</v>
      </c>
      <c r="BC10" s="54"/>
      <c r="BD10" s="54"/>
      <c r="BE10" s="54"/>
      <c r="BF10" s="54"/>
      <c r="BG10" s="54"/>
      <c r="BH10" s="54"/>
      <c r="BI10" s="54"/>
      <c r="BJ10" s="2"/>
      <c r="BK10" s="2"/>
      <c r="BL10" s="65" t="s">
        <v>21</v>
      </c>
      <c r="BM10" s="66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9" t="s">
        <v>23</v>
      </c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</row>
    <row r="14" spans="1:78" ht="13.5" customHeight="1" x14ac:dyDescent="0.15">
      <c r="A14" s="2"/>
      <c r="B14" s="81" t="s">
        <v>24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3"/>
      <c r="BK14" s="2"/>
      <c r="BL14" s="67" t="s">
        <v>25</v>
      </c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9"/>
    </row>
    <row r="15" spans="1:78" ht="13.5" customHeight="1" x14ac:dyDescent="0.15">
      <c r="A15" s="2"/>
      <c r="B15" s="84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6"/>
      <c r="BK15" s="2"/>
      <c r="BL15" s="70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2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73" t="s">
        <v>110</v>
      </c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5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73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5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73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5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73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5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73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5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73"/>
      <c r="BM21" s="74"/>
      <c r="BN21" s="74"/>
      <c r="BO21" s="74"/>
      <c r="BP21" s="74"/>
      <c r="BQ21" s="74"/>
      <c r="BR21" s="74"/>
      <c r="BS21" s="74"/>
      <c r="BT21" s="74"/>
      <c r="BU21" s="74"/>
      <c r="BV21" s="74"/>
      <c r="BW21" s="74"/>
      <c r="BX21" s="74"/>
      <c r="BY21" s="74"/>
      <c r="BZ21" s="75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73"/>
      <c r="BM22" s="74"/>
      <c r="BN22" s="74"/>
      <c r="BO22" s="74"/>
      <c r="BP22" s="74"/>
      <c r="BQ22" s="74"/>
      <c r="BR22" s="74"/>
      <c r="BS22" s="74"/>
      <c r="BT22" s="74"/>
      <c r="BU22" s="74"/>
      <c r="BV22" s="74"/>
      <c r="BW22" s="74"/>
      <c r="BX22" s="74"/>
      <c r="BY22" s="74"/>
      <c r="BZ22" s="75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73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5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73"/>
      <c r="BM24" s="74"/>
      <c r="BN24" s="74"/>
      <c r="BO24" s="74"/>
      <c r="BP24" s="74"/>
      <c r="BQ24" s="74"/>
      <c r="BR24" s="74"/>
      <c r="BS24" s="74"/>
      <c r="BT24" s="74"/>
      <c r="BU24" s="74"/>
      <c r="BV24" s="74"/>
      <c r="BW24" s="74"/>
      <c r="BX24" s="74"/>
      <c r="BY24" s="74"/>
      <c r="BZ24" s="75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73"/>
      <c r="BM25" s="74"/>
      <c r="BN25" s="74"/>
      <c r="BO25" s="74"/>
      <c r="BP25" s="74"/>
      <c r="BQ25" s="74"/>
      <c r="BR25" s="74"/>
      <c r="BS25" s="74"/>
      <c r="BT25" s="74"/>
      <c r="BU25" s="74"/>
      <c r="BV25" s="74"/>
      <c r="BW25" s="74"/>
      <c r="BX25" s="74"/>
      <c r="BY25" s="74"/>
      <c r="BZ25" s="75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73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  <c r="BX26" s="74"/>
      <c r="BY26" s="74"/>
      <c r="BZ26" s="75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73"/>
      <c r="BM27" s="74"/>
      <c r="BN27" s="74"/>
      <c r="BO27" s="74"/>
      <c r="BP27" s="74"/>
      <c r="BQ27" s="74"/>
      <c r="BR27" s="74"/>
      <c r="BS27" s="74"/>
      <c r="BT27" s="74"/>
      <c r="BU27" s="74"/>
      <c r="BV27" s="74"/>
      <c r="BW27" s="74"/>
      <c r="BX27" s="74"/>
      <c r="BY27" s="74"/>
      <c r="BZ27" s="75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73"/>
      <c r="BM28" s="74"/>
      <c r="BN28" s="74"/>
      <c r="BO28" s="74"/>
      <c r="BP28" s="74"/>
      <c r="BQ28" s="74"/>
      <c r="BR28" s="74"/>
      <c r="BS28" s="74"/>
      <c r="BT28" s="74"/>
      <c r="BU28" s="74"/>
      <c r="BV28" s="74"/>
      <c r="BW28" s="74"/>
      <c r="BX28" s="74"/>
      <c r="BY28" s="74"/>
      <c r="BZ28" s="75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73"/>
      <c r="BM29" s="74"/>
      <c r="BN29" s="74"/>
      <c r="BO29" s="74"/>
      <c r="BP29" s="74"/>
      <c r="BQ29" s="74"/>
      <c r="BR29" s="74"/>
      <c r="BS29" s="74"/>
      <c r="BT29" s="74"/>
      <c r="BU29" s="74"/>
      <c r="BV29" s="74"/>
      <c r="BW29" s="74"/>
      <c r="BX29" s="74"/>
      <c r="BY29" s="74"/>
      <c r="BZ29" s="75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73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  <c r="BX30" s="74"/>
      <c r="BY30" s="74"/>
      <c r="BZ30" s="75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73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74"/>
      <c r="BX31" s="74"/>
      <c r="BY31" s="74"/>
      <c r="BZ31" s="75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73"/>
      <c r="BM32" s="74"/>
      <c r="BN32" s="74"/>
      <c r="BO32" s="74"/>
      <c r="BP32" s="74"/>
      <c r="BQ32" s="74"/>
      <c r="BR32" s="74"/>
      <c r="BS32" s="74"/>
      <c r="BT32" s="74"/>
      <c r="BU32" s="74"/>
      <c r="BV32" s="74"/>
      <c r="BW32" s="74"/>
      <c r="BX32" s="74"/>
      <c r="BY32" s="74"/>
      <c r="BZ32" s="75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73"/>
      <c r="BM33" s="74"/>
      <c r="BN33" s="74"/>
      <c r="BO33" s="74"/>
      <c r="BP33" s="74"/>
      <c r="BQ33" s="74"/>
      <c r="BR33" s="74"/>
      <c r="BS33" s="74"/>
      <c r="BT33" s="74"/>
      <c r="BU33" s="74"/>
      <c r="BV33" s="74"/>
      <c r="BW33" s="74"/>
      <c r="BX33" s="74"/>
      <c r="BY33" s="74"/>
      <c r="BZ33" s="75"/>
    </row>
    <row r="34" spans="1:78" ht="13.5" customHeight="1" x14ac:dyDescent="0.15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73"/>
      <c r="BM34" s="74"/>
      <c r="BN34" s="74"/>
      <c r="BO34" s="74"/>
      <c r="BP34" s="74"/>
      <c r="BQ34" s="74"/>
      <c r="BR34" s="74"/>
      <c r="BS34" s="74"/>
      <c r="BT34" s="74"/>
      <c r="BU34" s="74"/>
      <c r="BV34" s="74"/>
      <c r="BW34" s="74"/>
      <c r="BX34" s="74"/>
      <c r="BY34" s="74"/>
      <c r="BZ34" s="75"/>
    </row>
    <row r="35" spans="1:78" ht="13.5" customHeight="1" x14ac:dyDescent="0.15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73"/>
      <c r="BM35" s="74"/>
      <c r="BN35" s="74"/>
      <c r="BO35" s="74"/>
      <c r="BP35" s="74"/>
      <c r="BQ35" s="74"/>
      <c r="BR35" s="74"/>
      <c r="BS35" s="74"/>
      <c r="BT35" s="74"/>
      <c r="BU35" s="74"/>
      <c r="BV35" s="74"/>
      <c r="BW35" s="74"/>
      <c r="BX35" s="74"/>
      <c r="BY35" s="74"/>
      <c r="BZ35" s="75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73"/>
      <c r="BM36" s="74"/>
      <c r="BN36" s="74"/>
      <c r="BO36" s="74"/>
      <c r="BP36" s="74"/>
      <c r="BQ36" s="74"/>
      <c r="BR36" s="74"/>
      <c r="BS36" s="74"/>
      <c r="BT36" s="74"/>
      <c r="BU36" s="74"/>
      <c r="BV36" s="74"/>
      <c r="BW36" s="74"/>
      <c r="BX36" s="74"/>
      <c r="BY36" s="74"/>
      <c r="BZ36" s="75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73"/>
      <c r="BM37" s="74"/>
      <c r="BN37" s="74"/>
      <c r="BO37" s="74"/>
      <c r="BP37" s="74"/>
      <c r="BQ37" s="74"/>
      <c r="BR37" s="74"/>
      <c r="BS37" s="74"/>
      <c r="BT37" s="74"/>
      <c r="BU37" s="74"/>
      <c r="BV37" s="74"/>
      <c r="BW37" s="74"/>
      <c r="BX37" s="74"/>
      <c r="BY37" s="74"/>
      <c r="BZ37" s="75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73"/>
      <c r="BM38" s="74"/>
      <c r="BN38" s="74"/>
      <c r="BO38" s="74"/>
      <c r="BP38" s="74"/>
      <c r="BQ38" s="74"/>
      <c r="BR38" s="74"/>
      <c r="BS38" s="74"/>
      <c r="BT38" s="74"/>
      <c r="BU38" s="74"/>
      <c r="BV38" s="74"/>
      <c r="BW38" s="74"/>
      <c r="BX38" s="74"/>
      <c r="BY38" s="74"/>
      <c r="BZ38" s="75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73"/>
      <c r="BM39" s="74"/>
      <c r="BN39" s="74"/>
      <c r="BO39" s="74"/>
      <c r="BP39" s="74"/>
      <c r="BQ39" s="74"/>
      <c r="BR39" s="74"/>
      <c r="BS39" s="74"/>
      <c r="BT39" s="74"/>
      <c r="BU39" s="74"/>
      <c r="BV39" s="74"/>
      <c r="BW39" s="74"/>
      <c r="BX39" s="74"/>
      <c r="BY39" s="74"/>
      <c r="BZ39" s="75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73"/>
      <c r="BM40" s="74"/>
      <c r="BN40" s="74"/>
      <c r="BO40" s="74"/>
      <c r="BP40" s="74"/>
      <c r="BQ40" s="74"/>
      <c r="BR40" s="74"/>
      <c r="BS40" s="74"/>
      <c r="BT40" s="74"/>
      <c r="BU40" s="74"/>
      <c r="BV40" s="74"/>
      <c r="BW40" s="74"/>
      <c r="BX40" s="74"/>
      <c r="BY40" s="74"/>
      <c r="BZ40" s="75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73"/>
      <c r="BM41" s="74"/>
      <c r="BN41" s="74"/>
      <c r="BO41" s="74"/>
      <c r="BP41" s="74"/>
      <c r="BQ41" s="74"/>
      <c r="BR41" s="74"/>
      <c r="BS41" s="74"/>
      <c r="BT41" s="74"/>
      <c r="BU41" s="74"/>
      <c r="BV41" s="74"/>
      <c r="BW41" s="74"/>
      <c r="BX41" s="74"/>
      <c r="BY41" s="74"/>
      <c r="BZ41" s="75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73"/>
      <c r="BM42" s="74"/>
      <c r="BN42" s="74"/>
      <c r="BO42" s="74"/>
      <c r="BP42" s="74"/>
      <c r="BQ42" s="74"/>
      <c r="BR42" s="74"/>
      <c r="BS42" s="74"/>
      <c r="BT42" s="74"/>
      <c r="BU42" s="74"/>
      <c r="BV42" s="74"/>
      <c r="BW42" s="74"/>
      <c r="BX42" s="74"/>
      <c r="BY42" s="74"/>
      <c r="BZ42" s="75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73"/>
      <c r="BM43" s="74"/>
      <c r="BN43" s="74"/>
      <c r="BO43" s="74"/>
      <c r="BP43" s="74"/>
      <c r="BQ43" s="74"/>
      <c r="BR43" s="74"/>
      <c r="BS43" s="74"/>
      <c r="BT43" s="74"/>
      <c r="BU43" s="74"/>
      <c r="BV43" s="74"/>
      <c r="BW43" s="74"/>
      <c r="BX43" s="74"/>
      <c r="BY43" s="74"/>
      <c r="BZ43" s="75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73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5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67" t="s">
        <v>26</v>
      </c>
      <c r="BM45" s="68"/>
      <c r="BN45" s="68"/>
      <c r="BO45" s="68"/>
      <c r="BP45" s="68"/>
      <c r="BQ45" s="68"/>
      <c r="BR45" s="68"/>
      <c r="BS45" s="68"/>
      <c r="BT45" s="68"/>
      <c r="BU45" s="68"/>
      <c r="BV45" s="68"/>
      <c r="BW45" s="68"/>
      <c r="BX45" s="68"/>
      <c r="BY45" s="68"/>
      <c r="BZ45" s="69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70"/>
      <c r="BM46" s="71"/>
      <c r="BN46" s="71"/>
      <c r="BO46" s="71"/>
      <c r="BP46" s="71"/>
      <c r="BQ46" s="71"/>
      <c r="BR46" s="71"/>
      <c r="BS46" s="71"/>
      <c r="BT46" s="71"/>
      <c r="BU46" s="71"/>
      <c r="BV46" s="71"/>
      <c r="BW46" s="71"/>
      <c r="BX46" s="71"/>
      <c r="BY46" s="71"/>
      <c r="BZ46" s="72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73" t="s">
        <v>109</v>
      </c>
      <c r="BM47" s="74"/>
      <c r="BN47" s="74"/>
      <c r="BO47" s="74"/>
      <c r="BP47" s="74"/>
      <c r="BQ47" s="74"/>
      <c r="BR47" s="74"/>
      <c r="BS47" s="74"/>
      <c r="BT47" s="74"/>
      <c r="BU47" s="74"/>
      <c r="BV47" s="74"/>
      <c r="BW47" s="74"/>
      <c r="BX47" s="74"/>
      <c r="BY47" s="74"/>
      <c r="BZ47" s="75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73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5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73"/>
      <c r="BM49" s="74"/>
      <c r="BN49" s="74"/>
      <c r="BO49" s="74"/>
      <c r="BP49" s="74"/>
      <c r="BQ49" s="74"/>
      <c r="BR49" s="74"/>
      <c r="BS49" s="74"/>
      <c r="BT49" s="74"/>
      <c r="BU49" s="74"/>
      <c r="BV49" s="74"/>
      <c r="BW49" s="74"/>
      <c r="BX49" s="74"/>
      <c r="BY49" s="74"/>
      <c r="BZ49" s="75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73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75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73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5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73"/>
      <c r="BM52" s="74"/>
      <c r="BN52" s="74"/>
      <c r="BO52" s="74"/>
      <c r="BP52" s="74"/>
      <c r="BQ52" s="74"/>
      <c r="BR52" s="74"/>
      <c r="BS52" s="74"/>
      <c r="BT52" s="74"/>
      <c r="BU52" s="74"/>
      <c r="BV52" s="74"/>
      <c r="BW52" s="74"/>
      <c r="BX52" s="74"/>
      <c r="BY52" s="74"/>
      <c r="BZ52" s="75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73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75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73"/>
      <c r="BM54" s="74"/>
      <c r="BN54" s="74"/>
      <c r="BO54" s="74"/>
      <c r="BP54" s="74"/>
      <c r="BQ54" s="74"/>
      <c r="BR54" s="74"/>
      <c r="BS54" s="74"/>
      <c r="BT54" s="74"/>
      <c r="BU54" s="74"/>
      <c r="BV54" s="74"/>
      <c r="BW54" s="74"/>
      <c r="BX54" s="74"/>
      <c r="BY54" s="74"/>
      <c r="BZ54" s="75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73"/>
      <c r="BM55" s="74"/>
      <c r="BN55" s="74"/>
      <c r="BO55" s="74"/>
      <c r="BP55" s="74"/>
      <c r="BQ55" s="74"/>
      <c r="BR55" s="74"/>
      <c r="BS55" s="74"/>
      <c r="BT55" s="74"/>
      <c r="BU55" s="74"/>
      <c r="BV55" s="74"/>
      <c r="BW55" s="74"/>
      <c r="BX55" s="74"/>
      <c r="BY55" s="74"/>
      <c r="BZ55" s="75"/>
    </row>
    <row r="56" spans="1:78" ht="13.5" customHeight="1" x14ac:dyDescent="0.15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73"/>
      <c r="BM56" s="74"/>
      <c r="BN56" s="74"/>
      <c r="BO56" s="74"/>
      <c r="BP56" s="74"/>
      <c r="BQ56" s="74"/>
      <c r="BR56" s="74"/>
      <c r="BS56" s="74"/>
      <c r="BT56" s="74"/>
      <c r="BU56" s="74"/>
      <c r="BV56" s="74"/>
      <c r="BW56" s="74"/>
      <c r="BX56" s="74"/>
      <c r="BY56" s="74"/>
      <c r="BZ56" s="75"/>
    </row>
    <row r="57" spans="1:78" ht="13.5" customHeight="1" x14ac:dyDescent="0.15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73"/>
      <c r="BM57" s="74"/>
      <c r="BN57" s="74"/>
      <c r="BO57" s="74"/>
      <c r="BP57" s="74"/>
      <c r="BQ57" s="74"/>
      <c r="BR57" s="74"/>
      <c r="BS57" s="74"/>
      <c r="BT57" s="74"/>
      <c r="BU57" s="74"/>
      <c r="BV57" s="74"/>
      <c r="BW57" s="74"/>
      <c r="BX57" s="74"/>
      <c r="BY57" s="74"/>
      <c r="BZ57" s="75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73"/>
      <c r="BM58" s="74"/>
      <c r="BN58" s="74"/>
      <c r="BO58" s="74"/>
      <c r="BP58" s="74"/>
      <c r="BQ58" s="74"/>
      <c r="BR58" s="74"/>
      <c r="BS58" s="74"/>
      <c r="BT58" s="74"/>
      <c r="BU58" s="74"/>
      <c r="BV58" s="74"/>
      <c r="BW58" s="74"/>
      <c r="BX58" s="74"/>
      <c r="BY58" s="74"/>
      <c r="BZ58" s="7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3"/>
      <c r="BM59" s="74"/>
      <c r="BN59" s="74"/>
      <c r="BO59" s="74"/>
      <c r="BP59" s="74"/>
      <c r="BQ59" s="74"/>
      <c r="BR59" s="74"/>
      <c r="BS59" s="74"/>
      <c r="BT59" s="74"/>
      <c r="BU59" s="74"/>
      <c r="BV59" s="74"/>
      <c r="BW59" s="74"/>
      <c r="BX59" s="74"/>
      <c r="BY59" s="74"/>
      <c r="BZ59" s="75"/>
    </row>
    <row r="60" spans="1:78" ht="13.5" customHeight="1" x14ac:dyDescent="0.15">
      <c r="A60" s="2"/>
      <c r="B60" s="84" t="s">
        <v>27</v>
      </c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6"/>
      <c r="BK60" s="2"/>
      <c r="BL60" s="73"/>
      <c r="BM60" s="74"/>
      <c r="BN60" s="74"/>
      <c r="BO60" s="74"/>
      <c r="BP60" s="74"/>
      <c r="BQ60" s="74"/>
      <c r="BR60" s="74"/>
      <c r="BS60" s="74"/>
      <c r="BT60" s="74"/>
      <c r="BU60" s="74"/>
      <c r="BV60" s="74"/>
      <c r="BW60" s="74"/>
      <c r="BX60" s="74"/>
      <c r="BY60" s="74"/>
      <c r="BZ60" s="75"/>
    </row>
    <row r="61" spans="1:78" ht="13.5" customHeight="1" x14ac:dyDescent="0.15">
      <c r="A61" s="2"/>
      <c r="B61" s="84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85"/>
      <c r="BD61" s="85"/>
      <c r="BE61" s="85"/>
      <c r="BF61" s="85"/>
      <c r="BG61" s="85"/>
      <c r="BH61" s="85"/>
      <c r="BI61" s="85"/>
      <c r="BJ61" s="86"/>
      <c r="BK61" s="2"/>
      <c r="BL61" s="73"/>
      <c r="BM61" s="74"/>
      <c r="BN61" s="74"/>
      <c r="BO61" s="74"/>
      <c r="BP61" s="74"/>
      <c r="BQ61" s="74"/>
      <c r="BR61" s="74"/>
      <c r="BS61" s="74"/>
      <c r="BT61" s="74"/>
      <c r="BU61" s="74"/>
      <c r="BV61" s="74"/>
      <c r="BW61" s="74"/>
      <c r="BX61" s="74"/>
      <c r="BY61" s="74"/>
      <c r="BZ61" s="75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73"/>
      <c r="BM62" s="74"/>
      <c r="BN62" s="74"/>
      <c r="BO62" s="74"/>
      <c r="BP62" s="74"/>
      <c r="BQ62" s="74"/>
      <c r="BR62" s="74"/>
      <c r="BS62" s="74"/>
      <c r="BT62" s="74"/>
      <c r="BU62" s="74"/>
      <c r="BV62" s="74"/>
      <c r="BW62" s="74"/>
      <c r="BX62" s="74"/>
      <c r="BY62" s="74"/>
      <c r="BZ62" s="75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73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5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67" t="s">
        <v>28</v>
      </c>
      <c r="BM64" s="68"/>
      <c r="BN64" s="68"/>
      <c r="BO64" s="68"/>
      <c r="BP64" s="68"/>
      <c r="BQ64" s="68"/>
      <c r="BR64" s="68"/>
      <c r="BS64" s="68"/>
      <c r="BT64" s="68"/>
      <c r="BU64" s="68"/>
      <c r="BV64" s="68"/>
      <c r="BW64" s="68"/>
      <c r="BX64" s="68"/>
      <c r="BY64" s="68"/>
      <c r="BZ64" s="69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70"/>
      <c r="BM65" s="71"/>
      <c r="BN65" s="71"/>
      <c r="BO65" s="71"/>
      <c r="BP65" s="71"/>
      <c r="BQ65" s="71"/>
      <c r="BR65" s="71"/>
      <c r="BS65" s="71"/>
      <c r="BT65" s="71"/>
      <c r="BU65" s="71"/>
      <c r="BV65" s="71"/>
      <c r="BW65" s="71"/>
      <c r="BX65" s="71"/>
      <c r="BY65" s="71"/>
      <c r="BZ65" s="72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73" t="s">
        <v>111</v>
      </c>
      <c r="BM66" s="74"/>
      <c r="BN66" s="74"/>
      <c r="BO66" s="74"/>
      <c r="BP66" s="74"/>
      <c r="BQ66" s="74"/>
      <c r="BR66" s="74"/>
      <c r="BS66" s="74"/>
      <c r="BT66" s="74"/>
      <c r="BU66" s="74"/>
      <c r="BV66" s="74"/>
      <c r="BW66" s="74"/>
      <c r="BX66" s="74"/>
      <c r="BY66" s="74"/>
      <c r="BZ66" s="75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73"/>
      <c r="BM67" s="74"/>
      <c r="BN67" s="74"/>
      <c r="BO67" s="74"/>
      <c r="BP67" s="74"/>
      <c r="BQ67" s="74"/>
      <c r="BR67" s="74"/>
      <c r="BS67" s="74"/>
      <c r="BT67" s="74"/>
      <c r="BU67" s="74"/>
      <c r="BV67" s="74"/>
      <c r="BW67" s="74"/>
      <c r="BX67" s="74"/>
      <c r="BY67" s="74"/>
      <c r="BZ67" s="75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73"/>
      <c r="BM68" s="74"/>
      <c r="BN68" s="74"/>
      <c r="BO68" s="74"/>
      <c r="BP68" s="74"/>
      <c r="BQ68" s="74"/>
      <c r="BR68" s="74"/>
      <c r="BS68" s="74"/>
      <c r="BT68" s="74"/>
      <c r="BU68" s="74"/>
      <c r="BV68" s="74"/>
      <c r="BW68" s="74"/>
      <c r="BX68" s="74"/>
      <c r="BY68" s="74"/>
      <c r="BZ68" s="75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73"/>
      <c r="BM69" s="74"/>
      <c r="BN69" s="74"/>
      <c r="BO69" s="74"/>
      <c r="BP69" s="74"/>
      <c r="BQ69" s="74"/>
      <c r="BR69" s="74"/>
      <c r="BS69" s="74"/>
      <c r="BT69" s="74"/>
      <c r="BU69" s="74"/>
      <c r="BV69" s="74"/>
      <c r="BW69" s="74"/>
      <c r="BX69" s="74"/>
      <c r="BY69" s="74"/>
      <c r="BZ69" s="75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73"/>
      <c r="BM70" s="74"/>
      <c r="BN70" s="74"/>
      <c r="BO70" s="74"/>
      <c r="BP70" s="74"/>
      <c r="BQ70" s="74"/>
      <c r="BR70" s="74"/>
      <c r="BS70" s="74"/>
      <c r="BT70" s="74"/>
      <c r="BU70" s="74"/>
      <c r="BV70" s="74"/>
      <c r="BW70" s="74"/>
      <c r="BX70" s="74"/>
      <c r="BY70" s="74"/>
      <c r="BZ70" s="75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73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5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73"/>
      <c r="BM72" s="74"/>
      <c r="BN72" s="74"/>
      <c r="BO72" s="74"/>
      <c r="BP72" s="74"/>
      <c r="BQ72" s="74"/>
      <c r="BR72" s="74"/>
      <c r="BS72" s="74"/>
      <c r="BT72" s="74"/>
      <c r="BU72" s="74"/>
      <c r="BV72" s="74"/>
      <c r="BW72" s="74"/>
      <c r="BX72" s="74"/>
      <c r="BY72" s="74"/>
      <c r="BZ72" s="75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73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5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73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5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73"/>
      <c r="BM75" s="74"/>
      <c r="BN75" s="74"/>
      <c r="BO75" s="74"/>
      <c r="BP75" s="74"/>
      <c r="BQ75" s="74"/>
      <c r="BR75" s="74"/>
      <c r="BS75" s="74"/>
      <c r="BT75" s="74"/>
      <c r="BU75" s="74"/>
      <c r="BV75" s="74"/>
      <c r="BW75" s="74"/>
      <c r="BX75" s="74"/>
      <c r="BY75" s="74"/>
      <c r="BZ75" s="75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73"/>
      <c r="BM76" s="74"/>
      <c r="BN76" s="74"/>
      <c r="BO76" s="74"/>
      <c r="BP76" s="74"/>
      <c r="BQ76" s="74"/>
      <c r="BR76" s="74"/>
      <c r="BS76" s="74"/>
      <c r="BT76" s="74"/>
      <c r="BU76" s="74"/>
      <c r="BV76" s="74"/>
      <c r="BW76" s="74"/>
      <c r="BX76" s="74"/>
      <c r="BY76" s="74"/>
      <c r="BZ76" s="75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73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5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73"/>
      <c r="BM78" s="74"/>
      <c r="BN78" s="74"/>
      <c r="BO78" s="74"/>
      <c r="BP78" s="74"/>
      <c r="BQ78" s="74"/>
      <c r="BR78" s="74"/>
      <c r="BS78" s="74"/>
      <c r="BT78" s="74"/>
      <c r="BU78" s="74"/>
      <c r="BV78" s="74"/>
      <c r="BW78" s="74"/>
      <c r="BX78" s="74"/>
      <c r="BY78" s="74"/>
      <c r="BZ78" s="75"/>
    </row>
    <row r="79" spans="1:78" ht="13.5" customHeight="1" x14ac:dyDescent="0.15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73"/>
      <c r="BM79" s="74"/>
      <c r="BN79" s="74"/>
      <c r="BO79" s="74"/>
      <c r="BP79" s="74"/>
      <c r="BQ79" s="74"/>
      <c r="BR79" s="74"/>
      <c r="BS79" s="74"/>
      <c r="BT79" s="74"/>
      <c r="BU79" s="74"/>
      <c r="BV79" s="74"/>
      <c r="BW79" s="74"/>
      <c r="BX79" s="74"/>
      <c r="BY79" s="74"/>
      <c r="BZ79" s="75"/>
    </row>
    <row r="80" spans="1:78" ht="13.5" customHeight="1" x14ac:dyDescent="0.15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73"/>
      <c r="BM80" s="74"/>
      <c r="BN80" s="74"/>
      <c r="BO80" s="74"/>
      <c r="BP80" s="74"/>
      <c r="BQ80" s="74"/>
      <c r="BR80" s="74"/>
      <c r="BS80" s="74"/>
      <c r="BT80" s="74"/>
      <c r="BU80" s="74"/>
      <c r="BV80" s="74"/>
      <c r="BW80" s="74"/>
      <c r="BX80" s="74"/>
      <c r="BY80" s="74"/>
      <c r="BZ80" s="75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73"/>
      <c r="BM81" s="74"/>
      <c r="BN81" s="74"/>
      <c r="BO81" s="74"/>
      <c r="BP81" s="74"/>
      <c r="BQ81" s="74"/>
      <c r="BR81" s="74"/>
      <c r="BS81" s="74"/>
      <c r="BT81" s="74"/>
      <c r="BU81" s="74"/>
      <c r="BV81" s="74"/>
      <c r="BW81" s="74"/>
      <c r="BX81" s="74"/>
      <c r="BY81" s="74"/>
      <c r="BZ81" s="7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6"/>
      <c r="BM82" s="77"/>
      <c r="BN82" s="77"/>
      <c r="BO82" s="77"/>
      <c r="BP82" s="77"/>
      <c r="BQ82" s="77"/>
      <c r="BR82" s="77"/>
      <c r="BS82" s="77"/>
      <c r="BT82" s="77"/>
      <c r="BU82" s="77"/>
      <c r="BV82" s="77"/>
      <c r="BW82" s="77"/>
      <c r="BX82" s="77"/>
      <c r="BY82" s="77"/>
      <c r="BZ82" s="78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【112.01】</v>
      </c>
      <c r="F85" s="27" t="str">
        <f>データ!AS6</f>
        <v>【1.08】</v>
      </c>
      <c r="G85" s="27" t="str">
        <f>データ!BD6</f>
        <v>【264.97】</v>
      </c>
      <c r="H85" s="27" t="str">
        <f>データ!BO6</f>
        <v>【266.61】</v>
      </c>
      <c r="I85" s="27" t="str">
        <f>データ!BZ6</f>
        <v>【103.24】</v>
      </c>
      <c r="J85" s="27" t="str">
        <f>データ!CK6</f>
        <v>【168.38】</v>
      </c>
      <c r="K85" s="27" t="str">
        <f>データ!CV6</f>
        <v>【60.00】</v>
      </c>
      <c r="L85" s="27" t="str">
        <f>データ!DG6</f>
        <v>【89.80】</v>
      </c>
      <c r="M85" s="27" t="str">
        <f>データ!DR6</f>
        <v>【49.59】</v>
      </c>
      <c r="N85" s="27" t="str">
        <f>データ!EC6</f>
        <v>【19.44】</v>
      </c>
      <c r="O85" s="27" t="str">
        <f>データ!EN6</f>
        <v>【0.68】</v>
      </c>
    </row>
  </sheetData>
  <sheetProtection algorithmName="SHA-512" hashValue="vvL0KAZd0R6XSwL2rjD80oyzHAklYENJCTNdppj7wpYjrwbhGPIoFm2jm8FavsVrIgUhl6Ds270XCnUnUIYKmA==" saltValue="VxgNxPcPvbJWV0jX8Ct6lg==" spinCount="100000" sheet="1" objects="1" scenarios="1" formatCells="0" formatColumns="0" formatRows="0"/>
  <mergeCells count="44"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88" t="s">
        <v>50</v>
      </c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90"/>
      <c r="X3" s="94" t="s">
        <v>51</v>
      </c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 t="s">
        <v>27</v>
      </c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</row>
    <row r="4" spans="1:144" x14ac:dyDescent="0.15">
      <c r="A4" s="29" t="s">
        <v>52</v>
      </c>
      <c r="B4" s="31"/>
      <c r="C4" s="31"/>
      <c r="D4" s="31"/>
      <c r="E4" s="31"/>
      <c r="F4" s="31"/>
      <c r="G4" s="31"/>
      <c r="H4" s="91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3"/>
      <c r="X4" s="87" t="s">
        <v>53</v>
      </c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 t="s">
        <v>54</v>
      </c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 t="s">
        <v>55</v>
      </c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 t="s">
        <v>56</v>
      </c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 t="s">
        <v>57</v>
      </c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 t="s">
        <v>58</v>
      </c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 t="s">
        <v>59</v>
      </c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 t="s">
        <v>60</v>
      </c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 t="s">
        <v>61</v>
      </c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 t="s">
        <v>62</v>
      </c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 t="s">
        <v>63</v>
      </c>
      <c r="EE4" s="87"/>
      <c r="EF4" s="87"/>
      <c r="EG4" s="87"/>
      <c r="EH4" s="87"/>
      <c r="EI4" s="87"/>
      <c r="EJ4" s="87"/>
      <c r="EK4" s="87"/>
      <c r="EL4" s="87"/>
      <c r="EM4" s="87"/>
      <c r="EN4" s="87"/>
    </row>
    <row r="5" spans="1:144" x14ac:dyDescent="0.15">
      <c r="A5" s="29" t="s">
        <v>64</v>
      </c>
      <c r="B5" s="32"/>
      <c r="C5" s="32"/>
      <c r="D5" s="32"/>
      <c r="E5" s="32"/>
      <c r="F5" s="32"/>
      <c r="G5" s="32"/>
      <c r="H5" s="33" t="s">
        <v>65</v>
      </c>
      <c r="I5" s="33" t="s">
        <v>66</v>
      </c>
      <c r="J5" s="33" t="s">
        <v>67</v>
      </c>
      <c r="K5" s="33" t="s">
        <v>68</v>
      </c>
      <c r="L5" s="33" t="s">
        <v>69</v>
      </c>
      <c r="M5" s="33" t="s">
        <v>5</v>
      </c>
      <c r="N5" s="33" t="s">
        <v>70</v>
      </c>
      <c r="O5" s="33" t="s">
        <v>71</v>
      </c>
      <c r="P5" s="33" t="s">
        <v>72</v>
      </c>
      <c r="Q5" s="33" t="s">
        <v>73</v>
      </c>
      <c r="R5" s="33" t="s">
        <v>74</v>
      </c>
      <c r="S5" s="33" t="s">
        <v>75</v>
      </c>
      <c r="T5" s="33" t="s">
        <v>76</v>
      </c>
      <c r="U5" s="33" t="s">
        <v>77</v>
      </c>
      <c r="V5" s="33" t="s">
        <v>78</v>
      </c>
      <c r="W5" s="33" t="s">
        <v>79</v>
      </c>
      <c r="X5" s="33" t="s">
        <v>80</v>
      </c>
      <c r="Y5" s="33" t="s">
        <v>81</v>
      </c>
      <c r="Z5" s="33" t="s">
        <v>82</v>
      </c>
      <c r="AA5" s="33" t="s">
        <v>83</v>
      </c>
      <c r="AB5" s="33" t="s">
        <v>84</v>
      </c>
      <c r="AC5" s="33" t="s">
        <v>85</v>
      </c>
      <c r="AD5" s="33" t="s">
        <v>86</v>
      </c>
      <c r="AE5" s="33" t="s">
        <v>87</v>
      </c>
      <c r="AF5" s="33" t="s">
        <v>88</v>
      </c>
      <c r="AG5" s="33" t="s">
        <v>89</v>
      </c>
      <c r="AH5" s="33" t="s">
        <v>29</v>
      </c>
      <c r="AI5" s="33" t="s">
        <v>80</v>
      </c>
      <c r="AJ5" s="33" t="s">
        <v>81</v>
      </c>
      <c r="AK5" s="33" t="s">
        <v>82</v>
      </c>
      <c r="AL5" s="33" t="s">
        <v>83</v>
      </c>
      <c r="AM5" s="33" t="s">
        <v>84</v>
      </c>
      <c r="AN5" s="33" t="s">
        <v>85</v>
      </c>
      <c r="AO5" s="33" t="s">
        <v>86</v>
      </c>
      <c r="AP5" s="33" t="s">
        <v>87</v>
      </c>
      <c r="AQ5" s="33" t="s">
        <v>88</v>
      </c>
      <c r="AR5" s="33" t="s">
        <v>89</v>
      </c>
      <c r="AS5" s="33" t="s">
        <v>90</v>
      </c>
      <c r="AT5" s="33" t="s">
        <v>80</v>
      </c>
      <c r="AU5" s="33" t="s">
        <v>81</v>
      </c>
      <c r="AV5" s="33" t="s">
        <v>82</v>
      </c>
      <c r="AW5" s="33" t="s">
        <v>83</v>
      </c>
      <c r="AX5" s="33" t="s">
        <v>84</v>
      </c>
      <c r="AY5" s="33" t="s">
        <v>85</v>
      </c>
      <c r="AZ5" s="33" t="s">
        <v>86</v>
      </c>
      <c r="BA5" s="33" t="s">
        <v>87</v>
      </c>
      <c r="BB5" s="33" t="s">
        <v>88</v>
      </c>
      <c r="BC5" s="33" t="s">
        <v>89</v>
      </c>
      <c r="BD5" s="33" t="s">
        <v>90</v>
      </c>
      <c r="BE5" s="33" t="s">
        <v>80</v>
      </c>
      <c r="BF5" s="33" t="s">
        <v>81</v>
      </c>
      <c r="BG5" s="33" t="s">
        <v>82</v>
      </c>
      <c r="BH5" s="33" t="s">
        <v>83</v>
      </c>
      <c r="BI5" s="33" t="s">
        <v>84</v>
      </c>
      <c r="BJ5" s="33" t="s">
        <v>85</v>
      </c>
      <c r="BK5" s="33" t="s">
        <v>86</v>
      </c>
      <c r="BL5" s="33" t="s">
        <v>87</v>
      </c>
      <c r="BM5" s="33" t="s">
        <v>88</v>
      </c>
      <c r="BN5" s="33" t="s">
        <v>89</v>
      </c>
      <c r="BO5" s="33" t="s">
        <v>90</v>
      </c>
      <c r="BP5" s="33" t="s">
        <v>80</v>
      </c>
      <c r="BQ5" s="33" t="s">
        <v>81</v>
      </c>
      <c r="BR5" s="33" t="s">
        <v>82</v>
      </c>
      <c r="BS5" s="33" t="s">
        <v>83</v>
      </c>
      <c r="BT5" s="33" t="s">
        <v>84</v>
      </c>
      <c r="BU5" s="33" t="s">
        <v>85</v>
      </c>
      <c r="BV5" s="33" t="s">
        <v>86</v>
      </c>
      <c r="BW5" s="33" t="s">
        <v>87</v>
      </c>
      <c r="BX5" s="33" t="s">
        <v>88</v>
      </c>
      <c r="BY5" s="33" t="s">
        <v>89</v>
      </c>
      <c r="BZ5" s="33" t="s">
        <v>90</v>
      </c>
      <c r="CA5" s="33" t="s">
        <v>80</v>
      </c>
      <c r="CB5" s="33" t="s">
        <v>81</v>
      </c>
      <c r="CC5" s="33" t="s">
        <v>82</v>
      </c>
      <c r="CD5" s="33" t="s">
        <v>83</v>
      </c>
      <c r="CE5" s="33" t="s">
        <v>84</v>
      </c>
      <c r="CF5" s="33" t="s">
        <v>85</v>
      </c>
      <c r="CG5" s="33" t="s">
        <v>86</v>
      </c>
      <c r="CH5" s="33" t="s">
        <v>87</v>
      </c>
      <c r="CI5" s="33" t="s">
        <v>88</v>
      </c>
      <c r="CJ5" s="33" t="s">
        <v>89</v>
      </c>
      <c r="CK5" s="33" t="s">
        <v>90</v>
      </c>
      <c r="CL5" s="33" t="s">
        <v>80</v>
      </c>
      <c r="CM5" s="33" t="s">
        <v>81</v>
      </c>
      <c r="CN5" s="33" t="s">
        <v>82</v>
      </c>
      <c r="CO5" s="33" t="s">
        <v>83</v>
      </c>
      <c r="CP5" s="33" t="s">
        <v>84</v>
      </c>
      <c r="CQ5" s="33" t="s">
        <v>85</v>
      </c>
      <c r="CR5" s="33" t="s">
        <v>86</v>
      </c>
      <c r="CS5" s="33" t="s">
        <v>87</v>
      </c>
      <c r="CT5" s="33" t="s">
        <v>88</v>
      </c>
      <c r="CU5" s="33" t="s">
        <v>89</v>
      </c>
      <c r="CV5" s="33" t="s">
        <v>90</v>
      </c>
      <c r="CW5" s="33" t="s">
        <v>80</v>
      </c>
      <c r="CX5" s="33" t="s">
        <v>81</v>
      </c>
      <c r="CY5" s="33" t="s">
        <v>82</v>
      </c>
      <c r="CZ5" s="33" t="s">
        <v>83</v>
      </c>
      <c r="DA5" s="33" t="s">
        <v>84</v>
      </c>
      <c r="DB5" s="33" t="s">
        <v>85</v>
      </c>
      <c r="DC5" s="33" t="s">
        <v>86</v>
      </c>
      <c r="DD5" s="33" t="s">
        <v>87</v>
      </c>
      <c r="DE5" s="33" t="s">
        <v>88</v>
      </c>
      <c r="DF5" s="33" t="s">
        <v>89</v>
      </c>
      <c r="DG5" s="33" t="s">
        <v>90</v>
      </c>
      <c r="DH5" s="33" t="s">
        <v>80</v>
      </c>
      <c r="DI5" s="33" t="s">
        <v>81</v>
      </c>
      <c r="DJ5" s="33" t="s">
        <v>82</v>
      </c>
      <c r="DK5" s="33" t="s">
        <v>83</v>
      </c>
      <c r="DL5" s="33" t="s">
        <v>84</v>
      </c>
      <c r="DM5" s="33" t="s">
        <v>85</v>
      </c>
      <c r="DN5" s="33" t="s">
        <v>86</v>
      </c>
      <c r="DO5" s="33" t="s">
        <v>87</v>
      </c>
      <c r="DP5" s="33" t="s">
        <v>88</v>
      </c>
      <c r="DQ5" s="33" t="s">
        <v>89</v>
      </c>
      <c r="DR5" s="33" t="s">
        <v>90</v>
      </c>
      <c r="DS5" s="33" t="s">
        <v>80</v>
      </c>
      <c r="DT5" s="33" t="s">
        <v>81</v>
      </c>
      <c r="DU5" s="33" t="s">
        <v>82</v>
      </c>
      <c r="DV5" s="33" t="s">
        <v>83</v>
      </c>
      <c r="DW5" s="33" t="s">
        <v>84</v>
      </c>
      <c r="DX5" s="33" t="s">
        <v>85</v>
      </c>
      <c r="DY5" s="33" t="s">
        <v>86</v>
      </c>
      <c r="DZ5" s="33" t="s">
        <v>87</v>
      </c>
      <c r="EA5" s="33" t="s">
        <v>88</v>
      </c>
      <c r="EB5" s="33" t="s">
        <v>89</v>
      </c>
      <c r="EC5" s="33" t="s">
        <v>90</v>
      </c>
      <c r="ED5" s="33" t="s">
        <v>80</v>
      </c>
      <c r="EE5" s="33" t="s">
        <v>81</v>
      </c>
      <c r="EF5" s="33" t="s">
        <v>82</v>
      </c>
      <c r="EG5" s="33" t="s">
        <v>83</v>
      </c>
      <c r="EH5" s="33" t="s">
        <v>84</v>
      </c>
      <c r="EI5" s="33" t="s">
        <v>85</v>
      </c>
      <c r="EJ5" s="33" t="s">
        <v>86</v>
      </c>
      <c r="EK5" s="33" t="s">
        <v>87</v>
      </c>
      <c r="EL5" s="33" t="s">
        <v>88</v>
      </c>
      <c r="EM5" s="33" t="s">
        <v>89</v>
      </c>
      <c r="EN5" s="33" t="s">
        <v>90</v>
      </c>
    </row>
    <row r="6" spans="1:144" s="37" customFormat="1" x14ac:dyDescent="0.15">
      <c r="A6" s="29" t="s">
        <v>91</v>
      </c>
      <c r="B6" s="34">
        <f>B7</f>
        <v>2019</v>
      </c>
      <c r="C6" s="34">
        <f t="shared" ref="C6:W6" si="3">C7</f>
        <v>35246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岩手県　一戸町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A8</v>
      </c>
      <c r="M6" s="34" t="str">
        <f t="shared" si="3"/>
        <v>非設置</v>
      </c>
      <c r="N6" s="35" t="str">
        <f t="shared" si="3"/>
        <v>-</v>
      </c>
      <c r="O6" s="35">
        <f t="shared" si="3"/>
        <v>72.28</v>
      </c>
      <c r="P6" s="35">
        <f t="shared" si="3"/>
        <v>82.8</v>
      </c>
      <c r="Q6" s="35">
        <f t="shared" si="3"/>
        <v>4280</v>
      </c>
      <c r="R6" s="35">
        <f t="shared" si="3"/>
        <v>12210</v>
      </c>
      <c r="S6" s="35">
        <f t="shared" si="3"/>
        <v>300.02999999999997</v>
      </c>
      <c r="T6" s="35">
        <f t="shared" si="3"/>
        <v>40.700000000000003</v>
      </c>
      <c r="U6" s="35">
        <f t="shared" si="3"/>
        <v>9980</v>
      </c>
      <c r="V6" s="35">
        <f t="shared" si="3"/>
        <v>76.75</v>
      </c>
      <c r="W6" s="35">
        <f t="shared" si="3"/>
        <v>130.03</v>
      </c>
      <c r="X6" s="36">
        <f>IF(X7="",NA(),X7)</f>
        <v>115.92</v>
      </c>
      <c r="Y6" s="36">
        <f t="shared" ref="Y6:AG6" si="4">IF(Y7="",NA(),Y7)</f>
        <v>123.43</v>
      </c>
      <c r="Z6" s="36">
        <f t="shared" si="4"/>
        <v>119.25</v>
      </c>
      <c r="AA6" s="36">
        <f t="shared" si="4"/>
        <v>123.96</v>
      </c>
      <c r="AB6" s="36">
        <f t="shared" si="4"/>
        <v>120.53</v>
      </c>
      <c r="AC6" s="36">
        <f t="shared" si="4"/>
        <v>111.06</v>
      </c>
      <c r="AD6" s="36">
        <f t="shared" si="4"/>
        <v>111.34</v>
      </c>
      <c r="AE6" s="36">
        <f t="shared" si="4"/>
        <v>110.02</v>
      </c>
      <c r="AF6" s="36">
        <f t="shared" si="4"/>
        <v>108.76</v>
      </c>
      <c r="AG6" s="36">
        <f t="shared" si="4"/>
        <v>104.35</v>
      </c>
      <c r="AH6" s="35" t="str">
        <f>IF(AH7="","",IF(AH7="-","【-】","【"&amp;SUBSTITUTE(TEXT(AH7,"#,##0.00"),"-","△")&amp;"】"))</f>
        <v>【112.01】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9.35</v>
      </c>
      <c r="AO6" s="36">
        <f t="shared" si="5"/>
        <v>10.130000000000001</v>
      </c>
      <c r="AP6" s="36">
        <f t="shared" si="5"/>
        <v>7.31</v>
      </c>
      <c r="AQ6" s="36">
        <f t="shared" si="5"/>
        <v>7.48</v>
      </c>
      <c r="AR6" s="36">
        <f t="shared" si="5"/>
        <v>21.69</v>
      </c>
      <c r="AS6" s="35" t="str">
        <f>IF(AS7="","",IF(AS7="-","【-】","【"&amp;SUBSTITUTE(TEXT(AS7,"#,##0.00"),"-","△")&amp;"】"))</f>
        <v>【1.08】</v>
      </c>
      <c r="AT6" s="36">
        <f>IF(AT7="",NA(),AT7)</f>
        <v>460.55</v>
      </c>
      <c r="AU6" s="36">
        <f t="shared" ref="AU6:BC6" si="6">IF(AU7="",NA(),AU7)</f>
        <v>460.95</v>
      </c>
      <c r="AV6" s="36">
        <f t="shared" si="6"/>
        <v>205.51</v>
      </c>
      <c r="AW6" s="36">
        <f t="shared" si="6"/>
        <v>252.07</v>
      </c>
      <c r="AX6" s="36">
        <f t="shared" si="6"/>
        <v>271.74</v>
      </c>
      <c r="AY6" s="36">
        <f t="shared" si="6"/>
        <v>398.29</v>
      </c>
      <c r="AZ6" s="36">
        <f t="shared" si="6"/>
        <v>388.67</v>
      </c>
      <c r="BA6" s="36">
        <f t="shared" si="6"/>
        <v>355.27</v>
      </c>
      <c r="BB6" s="36">
        <f t="shared" si="6"/>
        <v>359.7</v>
      </c>
      <c r="BC6" s="36">
        <f t="shared" si="6"/>
        <v>301.04000000000002</v>
      </c>
      <c r="BD6" s="35" t="str">
        <f>IF(BD7="","",IF(BD7="-","【-】","【"&amp;SUBSTITUTE(TEXT(BD7,"#,##0.00"),"-","△")&amp;"】"))</f>
        <v>【264.97】</v>
      </c>
      <c r="BE6" s="36">
        <f>IF(BE7="",NA(),BE7)</f>
        <v>393.91</v>
      </c>
      <c r="BF6" s="36">
        <f t="shared" ref="BF6:BN6" si="7">IF(BF7="",NA(),BF7)</f>
        <v>345.03</v>
      </c>
      <c r="BG6" s="36">
        <f t="shared" si="7"/>
        <v>387.05</v>
      </c>
      <c r="BH6" s="36">
        <f t="shared" si="7"/>
        <v>381.69</v>
      </c>
      <c r="BI6" s="36">
        <f t="shared" si="7"/>
        <v>386.86</v>
      </c>
      <c r="BJ6" s="36">
        <f t="shared" si="7"/>
        <v>431</v>
      </c>
      <c r="BK6" s="36">
        <f t="shared" si="7"/>
        <v>422.5</v>
      </c>
      <c r="BL6" s="36">
        <f t="shared" si="7"/>
        <v>458.27</v>
      </c>
      <c r="BM6" s="36">
        <f t="shared" si="7"/>
        <v>447.01</v>
      </c>
      <c r="BN6" s="36">
        <f t="shared" si="7"/>
        <v>551.62</v>
      </c>
      <c r="BO6" s="35" t="str">
        <f>IF(BO7="","",IF(BO7="-","【-】","【"&amp;SUBSTITUTE(TEXT(BO7,"#,##0.00"),"-","△")&amp;"】"))</f>
        <v>【266.61】</v>
      </c>
      <c r="BP6" s="36">
        <f>IF(BP7="",NA(),BP7)</f>
        <v>114.42</v>
      </c>
      <c r="BQ6" s="36">
        <f t="shared" ref="BQ6:BY6" si="8">IF(BQ7="",NA(),BQ7)</f>
        <v>123.78</v>
      </c>
      <c r="BR6" s="36">
        <f t="shared" si="8"/>
        <v>118.73</v>
      </c>
      <c r="BS6" s="36">
        <f t="shared" si="8"/>
        <v>124.21</v>
      </c>
      <c r="BT6" s="36">
        <f t="shared" si="8"/>
        <v>121.83</v>
      </c>
      <c r="BU6" s="36">
        <f t="shared" si="8"/>
        <v>100.82</v>
      </c>
      <c r="BV6" s="36">
        <f t="shared" si="8"/>
        <v>101.64</v>
      </c>
      <c r="BW6" s="36">
        <f t="shared" si="8"/>
        <v>96.77</v>
      </c>
      <c r="BX6" s="36">
        <f t="shared" si="8"/>
        <v>95.81</v>
      </c>
      <c r="BY6" s="36">
        <f t="shared" si="8"/>
        <v>87.11</v>
      </c>
      <c r="BZ6" s="35" t="str">
        <f>IF(BZ7="","",IF(BZ7="-","【-】","【"&amp;SUBSTITUTE(TEXT(BZ7,"#,##0.00"),"-","△")&amp;"】"))</f>
        <v>【103.24】</v>
      </c>
      <c r="CA6" s="36">
        <f>IF(CA7="",NA(),CA7)</f>
        <v>197.72</v>
      </c>
      <c r="CB6" s="36">
        <f t="shared" ref="CB6:CJ6" si="9">IF(CB7="",NA(),CB7)</f>
        <v>187.71</v>
      </c>
      <c r="CC6" s="36">
        <f t="shared" si="9"/>
        <v>191.36</v>
      </c>
      <c r="CD6" s="36">
        <f t="shared" si="9"/>
        <v>184.24</v>
      </c>
      <c r="CE6" s="36">
        <f t="shared" si="9"/>
        <v>185.91</v>
      </c>
      <c r="CF6" s="36">
        <f t="shared" si="9"/>
        <v>179.55</v>
      </c>
      <c r="CG6" s="36">
        <f t="shared" si="9"/>
        <v>179.16</v>
      </c>
      <c r="CH6" s="36">
        <f t="shared" si="9"/>
        <v>187.18</v>
      </c>
      <c r="CI6" s="36">
        <f t="shared" si="9"/>
        <v>189.58</v>
      </c>
      <c r="CJ6" s="36">
        <f t="shared" si="9"/>
        <v>223.98</v>
      </c>
      <c r="CK6" s="35" t="str">
        <f>IF(CK7="","",IF(CK7="-","【-】","【"&amp;SUBSTITUTE(TEXT(CK7,"#,##0.00"),"-","△")&amp;"】"))</f>
        <v>【168.38】</v>
      </c>
      <c r="CL6" s="36">
        <f>IF(CL7="",NA(),CL7)</f>
        <v>46.45</v>
      </c>
      <c r="CM6" s="36">
        <f t="shared" ref="CM6:CU6" si="10">IF(CM7="",NA(),CM7)</f>
        <v>52.78</v>
      </c>
      <c r="CN6" s="36">
        <f t="shared" si="10"/>
        <v>53.94</v>
      </c>
      <c r="CO6" s="36">
        <f t="shared" si="10"/>
        <v>52.58</v>
      </c>
      <c r="CP6" s="36">
        <f t="shared" si="10"/>
        <v>53.01</v>
      </c>
      <c r="CQ6" s="36">
        <f t="shared" si="10"/>
        <v>53.52</v>
      </c>
      <c r="CR6" s="36">
        <f t="shared" si="10"/>
        <v>54.24</v>
      </c>
      <c r="CS6" s="36">
        <f t="shared" si="10"/>
        <v>55.88</v>
      </c>
      <c r="CT6" s="36">
        <f t="shared" si="10"/>
        <v>55.22</v>
      </c>
      <c r="CU6" s="36">
        <f t="shared" si="10"/>
        <v>49.64</v>
      </c>
      <c r="CV6" s="35" t="str">
        <f>IF(CV7="","",IF(CV7="-","【-】","【"&amp;SUBSTITUTE(TEXT(CV7,"#,##0.00"),"-","△")&amp;"】"))</f>
        <v>【60.00】</v>
      </c>
      <c r="CW6" s="36">
        <f>IF(CW7="",NA(),CW7)</f>
        <v>93.74</v>
      </c>
      <c r="CX6" s="36">
        <f t="shared" ref="CX6:DF6" si="11">IF(CX7="",NA(),CX7)</f>
        <v>85.19</v>
      </c>
      <c r="CY6" s="36">
        <f t="shared" si="11"/>
        <v>85.06</v>
      </c>
      <c r="CZ6" s="36">
        <f t="shared" si="11"/>
        <v>85.92</v>
      </c>
      <c r="DA6" s="36">
        <f t="shared" si="11"/>
        <v>85.4</v>
      </c>
      <c r="DB6" s="36">
        <f t="shared" si="11"/>
        <v>81.459999999999994</v>
      </c>
      <c r="DC6" s="36">
        <f t="shared" si="11"/>
        <v>81.680000000000007</v>
      </c>
      <c r="DD6" s="36">
        <f t="shared" si="11"/>
        <v>80.989999999999995</v>
      </c>
      <c r="DE6" s="36">
        <f t="shared" si="11"/>
        <v>80.930000000000007</v>
      </c>
      <c r="DF6" s="36">
        <f t="shared" si="11"/>
        <v>78.09</v>
      </c>
      <c r="DG6" s="35" t="str">
        <f>IF(DG7="","",IF(DG7="-","【-】","【"&amp;SUBSTITUTE(TEXT(DG7,"#,##0.00"),"-","△")&amp;"】"))</f>
        <v>【89.80】</v>
      </c>
      <c r="DH6" s="36">
        <f>IF(DH7="",NA(),DH7)</f>
        <v>50.6</v>
      </c>
      <c r="DI6" s="36">
        <f t="shared" ref="DI6:DQ6" si="12">IF(DI7="",NA(),DI7)</f>
        <v>51.9</v>
      </c>
      <c r="DJ6" s="36">
        <f t="shared" si="12"/>
        <v>52.48</v>
      </c>
      <c r="DK6" s="36">
        <f t="shared" si="12"/>
        <v>53.63</v>
      </c>
      <c r="DL6" s="36">
        <f t="shared" si="12"/>
        <v>54.24</v>
      </c>
      <c r="DM6" s="36">
        <f t="shared" si="12"/>
        <v>47.7</v>
      </c>
      <c r="DN6" s="36">
        <f t="shared" si="12"/>
        <v>48.14</v>
      </c>
      <c r="DO6" s="36">
        <f t="shared" si="12"/>
        <v>46.61</v>
      </c>
      <c r="DP6" s="36">
        <f t="shared" si="12"/>
        <v>47.97</v>
      </c>
      <c r="DQ6" s="36">
        <f t="shared" si="12"/>
        <v>47.31</v>
      </c>
      <c r="DR6" s="35" t="str">
        <f>IF(DR7="","",IF(DR7="-","【-】","【"&amp;SUBSTITUTE(TEXT(DR7,"#,##0.00"),"-","△")&amp;"】"))</f>
        <v>【49.59】</v>
      </c>
      <c r="DS6" s="36">
        <f>IF(DS7="",NA(),DS7)</f>
        <v>4.3</v>
      </c>
      <c r="DT6" s="36">
        <f t="shared" ref="DT6:EB6" si="13">IF(DT7="",NA(),DT7)</f>
        <v>5.58</v>
      </c>
      <c r="DU6" s="36">
        <f t="shared" si="13"/>
        <v>12.34</v>
      </c>
      <c r="DV6" s="36">
        <f t="shared" si="13"/>
        <v>15.98</v>
      </c>
      <c r="DW6" s="36">
        <f t="shared" si="13"/>
        <v>17.82</v>
      </c>
      <c r="DX6" s="36">
        <f t="shared" si="13"/>
        <v>7.26</v>
      </c>
      <c r="DY6" s="36">
        <f t="shared" si="13"/>
        <v>11.13</v>
      </c>
      <c r="DZ6" s="36">
        <f t="shared" si="13"/>
        <v>10.84</v>
      </c>
      <c r="EA6" s="36">
        <f t="shared" si="13"/>
        <v>15.33</v>
      </c>
      <c r="EB6" s="36">
        <f t="shared" si="13"/>
        <v>16.77</v>
      </c>
      <c r="EC6" s="35" t="str">
        <f>IF(EC7="","",IF(EC7="-","【-】","【"&amp;SUBSTITUTE(TEXT(EC7,"#,##0.00"),"-","△")&amp;"】"))</f>
        <v>【19.44】</v>
      </c>
      <c r="ED6" s="36">
        <f>IF(ED7="",NA(),ED7)</f>
        <v>0.31</v>
      </c>
      <c r="EE6" s="35">
        <f t="shared" ref="EE6:EM6" si="14">IF(EE7="",NA(),EE7)</f>
        <v>0</v>
      </c>
      <c r="EF6" s="36">
        <f t="shared" si="14"/>
        <v>0.21</v>
      </c>
      <c r="EG6" s="36">
        <f t="shared" si="14"/>
        <v>0.03</v>
      </c>
      <c r="EH6" s="36">
        <f t="shared" si="14"/>
        <v>0.13</v>
      </c>
      <c r="EI6" s="36">
        <f t="shared" si="14"/>
        <v>1.65</v>
      </c>
      <c r="EJ6" s="36">
        <f t="shared" si="14"/>
        <v>0.47</v>
      </c>
      <c r="EK6" s="36">
        <f t="shared" si="14"/>
        <v>0.39</v>
      </c>
      <c r="EL6" s="36">
        <f t="shared" si="14"/>
        <v>0.43</v>
      </c>
      <c r="EM6" s="36">
        <f t="shared" si="14"/>
        <v>0.47</v>
      </c>
      <c r="EN6" s="35" t="str">
        <f>IF(EN7="","",IF(EN7="-","【-】","【"&amp;SUBSTITUTE(TEXT(EN7,"#,##0.00"),"-","△")&amp;"】"))</f>
        <v>【0.68】</v>
      </c>
    </row>
    <row r="7" spans="1:144" s="37" customFormat="1" x14ac:dyDescent="0.15">
      <c r="A7" s="29"/>
      <c r="B7" s="38">
        <v>2019</v>
      </c>
      <c r="C7" s="38">
        <v>35246</v>
      </c>
      <c r="D7" s="38">
        <v>46</v>
      </c>
      <c r="E7" s="38">
        <v>1</v>
      </c>
      <c r="F7" s="38">
        <v>0</v>
      </c>
      <c r="G7" s="38">
        <v>1</v>
      </c>
      <c r="H7" s="38" t="s">
        <v>92</v>
      </c>
      <c r="I7" s="38" t="s">
        <v>93</v>
      </c>
      <c r="J7" s="38" t="s">
        <v>94</v>
      </c>
      <c r="K7" s="38" t="s">
        <v>95</v>
      </c>
      <c r="L7" s="38" t="s">
        <v>96</v>
      </c>
      <c r="M7" s="38" t="s">
        <v>97</v>
      </c>
      <c r="N7" s="39" t="s">
        <v>98</v>
      </c>
      <c r="O7" s="39">
        <v>72.28</v>
      </c>
      <c r="P7" s="39">
        <v>82.8</v>
      </c>
      <c r="Q7" s="39">
        <v>4280</v>
      </c>
      <c r="R7" s="39">
        <v>12210</v>
      </c>
      <c r="S7" s="39">
        <v>300.02999999999997</v>
      </c>
      <c r="T7" s="39">
        <v>40.700000000000003</v>
      </c>
      <c r="U7" s="39">
        <v>9980</v>
      </c>
      <c r="V7" s="39">
        <v>76.75</v>
      </c>
      <c r="W7" s="39">
        <v>130.03</v>
      </c>
      <c r="X7" s="39">
        <v>115.92</v>
      </c>
      <c r="Y7" s="39">
        <v>123.43</v>
      </c>
      <c r="Z7" s="39">
        <v>119.25</v>
      </c>
      <c r="AA7" s="39">
        <v>123.96</v>
      </c>
      <c r="AB7" s="39">
        <v>120.53</v>
      </c>
      <c r="AC7" s="39">
        <v>111.06</v>
      </c>
      <c r="AD7" s="39">
        <v>111.34</v>
      </c>
      <c r="AE7" s="39">
        <v>110.02</v>
      </c>
      <c r="AF7" s="39">
        <v>108.76</v>
      </c>
      <c r="AG7" s="39">
        <v>104.35</v>
      </c>
      <c r="AH7" s="39">
        <v>112.01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9.35</v>
      </c>
      <c r="AO7" s="39">
        <v>10.130000000000001</v>
      </c>
      <c r="AP7" s="39">
        <v>7.31</v>
      </c>
      <c r="AQ7" s="39">
        <v>7.48</v>
      </c>
      <c r="AR7" s="39">
        <v>21.69</v>
      </c>
      <c r="AS7" s="39">
        <v>1.08</v>
      </c>
      <c r="AT7" s="39">
        <v>460.55</v>
      </c>
      <c r="AU7" s="39">
        <v>460.95</v>
      </c>
      <c r="AV7" s="39">
        <v>205.51</v>
      </c>
      <c r="AW7" s="39">
        <v>252.07</v>
      </c>
      <c r="AX7" s="39">
        <v>271.74</v>
      </c>
      <c r="AY7" s="39">
        <v>398.29</v>
      </c>
      <c r="AZ7" s="39">
        <v>388.67</v>
      </c>
      <c r="BA7" s="39">
        <v>355.27</v>
      </c>
      <c r="BB7" s="39">
        <v>359.7</v>
      </c>
      <c r="BC7" s="39">
        <v>301.04000000000002</v>
      </c>
      <c r="BD7" s="39">
        <v>264.97000000000003</v>
      </c>
      <c r="BE7" s="39">
        <v>393.91</v>
      </c>
      <c r="BF7" s="39">
        <v>345.03</v>
      </c>
      <c r="BG7" s="39">
        <v>387.05</v>
      </c>
      <c r="BH7" s="39">
        <v>381.69</v>
      </c>
      <c r="BI7" s="39">
        <v>386.86</v>
      </c>
      <c r="BJ7" s="39">
        <v>431</v>
      </c>
      <c r="BK7" s="39">
        <v>422.5</v>
      </c>
      <c r="BL7" s="39">
        <v>458.27</v>
      </c>
      <c r="BM7" s="39">
        <v>447.01</v>
      </c>
      <c r="BN7" s="39">
        <v>551.62</v>
      </c>
      <c r="BO7" s="39">
        <v>266.61</v>
      </c>
      <c r="BP7" s="39">
        <v>114.42</v>
      </c>
      <c r="BQ7" s="39">
        <v>123.78</v>
      </c>
      <c r="BR7" s="39">
        <v>118.73</v>
      </c>
      <c r="BS7" s="39">
        <v>124.21</v>
      </c>
      <c r="BT7" s="39">
        <v>121.83</v>
      </c>
      <c r="BU7" s="39">
        <v>100.82</v>
      </c>
      <c r="BV7" s="39">
        <v>101.64</v>
      </c>
      <c r="BW7" s="39">
        <v>96.77</v>
      </c>
      <c r="BX7" s="39">
        <v>95.81</v>
      </c>
      <c r="BY7" s="39">
        <v>87.11</v>
      </c>
      <c r="BZ7" s="39">
        <v>103.24</v>
      </c>
      <c r="CA7" s="39">
        <v>197.72</v>
      </c>
      <c r="CB7" s="39">
        <v>187.71</v>
      </c>
      <c r="CC7" s="39">
        <v>191.36</v>
      </c>
      <c r="CD7" s="39">
        <v>184.24</v>
      </c>
      <c r="CE7" s="39">
        <v>185.91</v>
      </c>
      <c r="CF7" s="39">
        <v>179.55</v>
      </c>
      <c r="CG7" s="39">
        <v>179.16</v>
      </c>
      <c r="CH7" s="39">
        <v>187.18</v>
      </c>
      <c r="CI7" s="39">
        <v>189.58</v>
      </c>
      <c r="CJ7" s="39">
        <v>223.98</v>
      </c>
      <c r="CK7" s="39">
        <v>168.38</v>
      </c>
      <c r="CL7" s="39">
        <v>46.45</v>
      </c>
      <c r="CM7" s="39">
        <v>52.78</v>
      </c>
      <c r="CN7" s="39">
        <v>53.94</v>
      </c>
      <c r="CO7" s="39">
        <v>52.58</v>
      </c>
      <c r="CP7" s="39">
        <v>53.01</v>
      </c>
      <c r="CQ7" s="39">
        <v>53.52</v>
      </c>
      <c r="CR7" s="39">
        <v>54.24</v>
      </c>
      <c r="CS7" s="39">
        <v>55.88</v>
      </c>
      <c r="CT7" s="39">
        <v>55.22</v>
      </c>
      <c r="CU7" s="39">
        <v>49.64</v>
      </c>
      <c r="CV7" s="39">
        <v>60</v>
      </c>
      <c r="CW7" s="39">
        <v>93.74</v>
      </c>
      <c r="CX7" s="39">
        <v>85.19</v>
      </c>
      <c r="CY7" s="39">
        <v>85.06</v>
      </c>
      <c r="CZ7" s="39">
        <v>85.92</v>
      </c>
      <c r="DA7" s="39">
        <v>85.4</v>
      </c>
      <c r="DB7" s="39">
        <v>81.459999999999994</v>
      </c>
      <c r="DC7" s="39">
        <v>81.680000000000007</v>
      </c>
      <c r="DD7" s="39">
        <v>80.989999999999995</v>
      </c>
      <c r="DE7" s="39">
        <v>80.930000000000007</v>
      </c>
      <c r="DF7" s="39">
        <v>78.09</v>
      </c>
      <c r="DG7" s="39">
        <v>89.8</v>
      </c>
      <c r="DH7" s="39">
        <v>50.6</v>
      </c>
      <c r="DI7" s="39">
        <v>51.9</v>
      </c>
      <c r="DJ7" s="39">
        <v>52.48</v>
      </c>
      <c r="DK7" s="39">
        <v>53.63</v>
      </c>
      <c r="DL7" s="39">
        <v>54.24</v>
      </c>
      <c r="DM7" s="39">
        <v>47.7</v>
      </c>
      <c r="DN7" s="39">
        <v>48.14</v>
      </c>
      <c r="DO7" s="39">
        <v>46.61</v>
      </c>
      <c r="DP7" s="39">
        <v>47.97</v>
      </c>
      <c r="DQ7" s="39">
        <v>47.31</v>
      </c>
      <c r="DR7" s="39">
        <v>49.59</v>
      </c>
      <c r="DS7" s="39">
        <v>4.3</v>
      </c>
      <c r="DT7" s="39">
        <v>5.58</v>
      </c>
      <c r="DU7" s="39">
        <v>12.34</v>
      </c>
      <c r="DV7" s="39">
        <v>15.98</v>
      </c>
      <c r="DW7" s="39">
        <v>17.82</v>
      </c>
      <c r="DX7" s="39">
        <v>7.26</v>
      </c>
      <c r="DY7" s="39">
        <v>11.13</v>
      </c>
      <c r="DZ7" s="39">
        <v>10.84</v>
      </c>
      <c r="EA7" s="39">
        <v>15.33</v>
      </c>
      <c r="EB7" s="39">
        <v>16.77</v>
      </c>
      <c r="EC7" s="39">
        <v>19.440000000000001</v>
      </c>
      <c r="ED7" s="39">
        <v>0.31</v>
      </c>
      <c r="EE7" s="39">
        <v>0</v>
      </c>
      <c r="EF7" s="39">
        <v>0.21</v>
      </c>
      <c r="EG7" s="39">
        <v>0.03</v>
      </c>
      <c r="EH7" s="39">
        <v>0.13</v>
      </c>
      <c r="EI7" s="39">
        <v>1.65</v>
      </c>
      <c r="EJ7" s="39">
        <v>0.47</v>
      </c>
      <c r="EK7" s="39">
        <v>0.39</v>
      </c>
      <c r="EL7" s="39">
        <v>0.43</v>
      </c>
      <c r="EM7" s="39">
        <v>0.47</v>
      </c>
      <c r="EN7" s="39">
        <v>0.68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99</v>
      </c>
      <c r="C9" s="42" t="s">
        <v>100</v>
      </c>
      <c r="D9" s="42" t="s">
        <v>101</v>
      </c>
      <c r="E9" s="42" t="s">
        <v>102</v>
      </c>
      <c r="F9" s="42" t="s">
        <v>103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44</v>
      </c>
      <c r="B10" s="43">
        <f t="shared" ref="B10:E10" si="15">DATEVALUE($B7+12-B11&amp;"/1/"&amp;B12)</f>
        <v>46388</v>
      </c>
      <c r="C10" s="43">
        <f t="shared" si="15"/>
        <v>46753</v>
      </c>
      <c r="D10" s="43">
        <f t="shared" si="15"/>
        <v>47119</v>
      </c>
      <c r="E10" s="43">
        <f t="shared" si="15"/>
        <v>47484</v>
      </c>
      <c r="F10" s="44">
        <f>DATEVALUE($B7+12-F11&amp;"/1/"&amp;F12)</f>
        <v>47849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104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105</v>
      </c>
    </row>
    <row r="13" spans="1:144" x14ac:dyDescent="0.15">
      <c r="B13" t="s">
        <v>106</v>
      </c>
      <c r="C13" t="s">
        <v>106</v>
      </c>
      <c r="D13" t="s">
        <v>106</v>
      </c>
      <c r="E13" t="s">
        <v>106</v>
      </c>
      <c r="F13" t="s">
        <v>107</v>
      </c>
      <c r="G13" t="s">
        <v>108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蛇沼 孝乃信</cp:lastModifiedBy>
  <cp:lastPrinted>2021-01-14T06:41:49Z</cp:lastPrinted>
  <dcterms:created xsi:type="dcterms:W3CDTF">2020-12-04T02:03:05Z</dcterms:created>
  <dcterms:modified xsi:type="dcterms:W3CDTF">2021-01-14T06:42:41Z</dcterms:modified>
  <cp:category/>
</cp:coreProperties>
</file>