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共有\水環境課\下水道係共有\08．地方公営企業関係\03 経営比較分析表\R2\【経営比較分析表】2020_035246_47_1718\"/>
    </mc:Choice>
  </mc:AlternateContent>
  <xr:revisionPtr revIDLastSave="0" documentId="13_ncr:1_{9CCDDABA-2177-45E6-86F9-9EA338963C7E}" xr6:coauthVersionLast="44" xr6:coauthVersionMax="44" xr10:uidLastSave="{00000000-0000-0000-0000-000000000000}"/>
  <workbookProtection workbookAlgorithmName="SHA-512" workbookHashValue="nMTrtaIHoyEWHT90YoC/xAU+FJZ/OPazBBNTCVZwa/h8xwYoH85d3FpeKKdjWTEENbM7FjP1Dso/Di7vLrNjSA==" workbookSaltValue="xdFKiU6gr++fmq9VgP5x5g==" workbookSpinCount="100000" lockStructure="1"/>
  <bookViews>
    <workbookView xWindow="8955" yWindow="3690" windowWidth="16125" windowHeight="78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P6" i="5"/>
  <c r="P10" i="4" s="1"/>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D10" i="4"/>
  <c r="W10" i="4"/>
  <c r="I10" i="4"/>
  <c r="B10" i="4"/>
  <c r="AL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<sst xmlns="http://schemas.openxmlformats.org/spreadsheetml/2006/main" count="247" uniqueCount="121">
  <si>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</si>
  <si>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</si>
  <si>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</si>
  <si>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</si>
  <si>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</si>
  <si>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</si>
  <si>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</si>
  <si>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</si>
  <si>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</si>
  <si>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</si>
  <si>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</si>
  <si>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</si>
  <si>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</si>
  <si>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</si>
  <si>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</si>
  <si>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</si>
  <si>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</si>
  <si>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</si>
  <si>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</si>
  <si>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</si>
  <si>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</si>
  <si>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</si>
  <si>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</si>
  <si>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</si>
  <si>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</si>
  <si>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</si>
  <si>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</si>
  <si>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</si>
  <si>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</si>
  <si>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</si>
  <si>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</si>
  <si>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</si>
  <si>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</si>
  <si>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</si>
  <si>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</si>
  <si>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</si>
  <si>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</si>
  <si>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</si>
  <si>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</si>
  <si>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</si>
  <si>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</si>
  <si>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</si>
  <si>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</si>
  <si>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</si>
  <si>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</si>
  <si>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</si>
  <si>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</si>
  <si>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</si>
  <si>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</si>
  <si>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</si>
  <si>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</si>
  <si>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</si>
  <si>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</si>
  <si>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</si>
  <si>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</si>
  <si>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</si>
  <si>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</si>
  <si>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</si>
  <si>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</si>
  <si>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</si>
  <si>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</si>
  <si>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</si>
  <si>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</si>
  <si>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</si>
  <si>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</si>
  <si>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</si>
  <si>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</si>
  <si>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</si>
  <si>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</si>
  <si>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</si>
  <si>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</si>
  <si>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</si>
  <si>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</si>
  <si>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</si>
  <si>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</si>
  <si>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</si>
  <si>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</si>
  <si>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</si>
  <si>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</si>
  <si>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</si>
  <si>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</si>
  <si>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</si>
  <si>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</si>
  <si>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</si>
  <si>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</si>
  <si>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</si>
  <si>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</si>
  <si>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</si>
  <si>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</si>
  <si>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</si>
  <si>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</si>
  <si>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</si>
  <si>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</si>
  <si>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</si>
  <si>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</si>
  <si>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</si>
  <si>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</si>
  <si>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</si>
  <si>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</si>
  <si>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</si>
  <si>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</si>
  <si>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</si>
  <si>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</si>
  <si>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</si>
  <si>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</si>
  <si>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</si>
  <si>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</si>
  <si>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</si>
  <si>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</si>
  <si>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</si>
  <si>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</si>
  <si>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</si>
  <si>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</si>
  <si>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</si>
  <si>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</si>
  <si>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</si>
  <si>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</si>
  <si>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</si>
  <si>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①収益的収支比率については、今後の新たな設備投資は見込まれないことから、現状維持で推移すると予測される。
④企業債残高対事業規模比率については、当該事業における新たな設備投資は見込まれないため、今後は減少傾向を示すと予測される。
⑤経費回収率については、類似団体に比べ良好な値となっている。今後新たな設備投資が見込まれないため、現状維持で推移すると予測される。
⑥汚水処理原価については、類似団体に比べ良好な数値となっている。その大部分は元利償還金が占めるため、今後も現状維持での推移が予測される。
⑦施設利用率については、類似団体に比べ良好な数値となっている。今後新たな設備投資が見込まれないことから、今後も現状維持での推移が予測される。
⑧水洗化率については、類似団体に比べ良好な数値となっている。今後新たな設備投資が見込まれないことから、今後も現状維持での推移が予測される。</t>
    <phoneticPr fontId="4"/>
  </si>
  <si>
    <t>　個別排水処理事業については、既に整備事業を完了しており、今後収入、支出両面での大きな変化は見込まれない。
　経費回収率や汚水処理原価は、類似団体に比べ良好な値を示している。今後は施設の適正な維持管理を継続し、効率的な事業運営を図るものとする。</t>
    <phoneticPr fontId="4"/>
  </si>
  <si>
    <t>　浄化槽躯体の耐用年数については、実態として30～50年程度とされている（持続的な汚水処理システム構築に向けた都道府県構想マニュアルより）。
　個別生活排水処理事業は供用開始から23年経過したところであるが、老朽化による浄化槽躯体の更新を行った実績はない。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</si>
</sst>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E7-4346-B9AE-891D12D7E4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E7-4346-B9AE-891D12D7E4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80.95</c:v>
                </c:pt>
                <c:pt idx="1">
                  <c:v>80.95</c:v>
                </c:pt>
                <c:pt idx="2">
                  <c:v>80.95</c:v>
                </c:pt>
                <c:pt idx="3">
                  <c:v>80.95</c:v>
                </c:pt>
                <c:pt idx="4">
                  <c:v>76.19</c:v>
                </c:pt>
              </c:numCache>
            </c:numRef>
          </c:val>
          <c:extLst>
            <c:ext xmlns:c16="http://schemas.microsoft.com/office/drawing/2014/chart" uri="{C3380CC4-5D6E-409C-BE32-E72D297353CC}">
              <c16:uniqueId val="{00000000-2146-4576-96F5-86C8FEE4B54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2146-4576-96F5-86C8FEE4B54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81D-4033-823D-5225339E23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681D-4033-823D-5225339E23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48.38</c:v>
                </c:pt>
                <c:pt idx="1">
                  <c:v>63.3</c:v>
                </c:pt>
                <c:pt idx="2">
                  <c:v>52.92</c:v>
                </c:pt>
                <c:pt idx="3">
                  <c:v>55.42</c:v>
                </c:pt>
                <c:pt idx="4">
                  <c:v>54.38</c:v>
                </c:pt>
              </c:numCache>
            </c:numRef>
          </c:val>
          <c:extLst>
            <c:ext xmlns:c16="http://schemas.microsoft.com/office/drawing/2014/chart" uri="{C3380CC4-5D6E-409C-BE32-E72D297353CC}">
              <c16:uniqueId val="{00000000-F28F-496A-9F86-BE01B1F976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F-496A-9F86-BE01B1F976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67-41C0-8722-268932639D3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67-41C0-8722-268932639D3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2E-4492-9D68-138AFE21B4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2E-4492-9D68-138AFE21B4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D1-4DC9-8DD5-AE6002BC04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1-4DC9-8DD5-AE6002BC04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2-4B69-99E4-8C5EA37B33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2-4B69-99E4-8C5EA37B33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695.03</c:v>
                </c:pt>
                <c:pt idx="1">
                  <c:v>584.74</c:v>
                </c:pt>
                <c:pt idx="2">
                  <c:v>414.83</c:v>
                </c:pt>
                <c:pt idx="3">
                  <c:v>534.97</c:v>
                </c:pt>
                <c:pt idx="4">
                  <c:v>465.83</c:v>
                </c:pt>
              </c:numCache>
            </c:numRef>
          </c:val>
          <c:extLst>
            <c:ext xmlns:c16="http://schemas.microsoft.com/office/drawing/2014/chart" uri="{C3380CC4-5D6E-409C-BE32-E72D297353CC}">
              <c16:uniqueId val="{00000000-CD4C-41DE-8BE0-5A23A400EC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CD4C-41DE-8BE0-5A23A400EC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88.22</c:v>
                </c:pt>
                <c:pt idx="1">
                  <c:v>92.91</c:v>
                </c:pt>
                <c:pt idx="2">
                  <c:v>101.8</c:v>
                </c:pt>
                <c:pt idx="3">
                  <c:v>107.28</c:v>
                </c:pt>
                <c:pt idx="4">
                  <c:v>102.71</c:v>
                </c:pt>
              </c:numCache>
            </c:numRef>
          </c:val>
          <c:extLst>
            <c:ext xmlns:c16="http://schemas.microsoft.com/office/drawing/2014/chart" uri="{C3380CC4-5D6E-409C-BE32-E72D297353CC}">
              <c16:uniqueId val="{00000000-17B6-434D-8B0B-63BB08792C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17B6-434D-8B0B-63BB08792C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128.79</c:v>
                </c:pt>
                <c:pt idx="1">
                  <c:v>128.69</c:v>
                </c:pt>
                <c:pt idx="2">
                  <c:v>119.75</c:v>
                </c:pt>
                <c:pt idx="3">
                  <c:v>113.61</c:v>
                </c:pt>
                <c:pt idx="4">
                  <c:v>124.54</c:v>
                </c:pt>
              </c:numCache>
            </c:numRef>
          </c:val>
          <c:extLst>
            <c:ext xmlns:c16="http://schemas.microsoft.com/office/drawing/2014/chart" uri="{C3380CC4-5D6E-409C-BE32-E72D297353CC}">
              <c16:uniqueId val="{00000000-EF11-464B-80F9-76472EAF7F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EF11-464B-80F9-76472EAF7F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R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一戸町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11899</v>
      </c>
      <c r="AM8" s="51"/>
      <c r="AN8" s="51"/>
      <c r="AO8" s="51"/>
      <c r="AP8" s="51"/>
      <c r="AQ8" s="51"/>
      <c r="AR8" s="51"/>
      <c r="AS8" s="51"/>
      <c r="AT8" s="46">
        <f>データ!T6</f>
        <v>300.02999999999997</v>
      </c>
      <c r="AU8" s="46"/>
      <c r="AV8" s="46"/>
      <c r="AW8" s="46"/>
      <c r="AX8" s="46"/>
      <c r="AY8" s="46"/>
      <c r="AZ8" s="46"/>
      <c r="BA8" s="46"/>
      <c r="BB8" s="46">
        <f>データ!U6</f>
        <v>39.659999999999997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0.48</v>
      </c>
      <c r="Q10" s="46"/>
      <c r="R10" s="46"/>
      <c r="S10" s="46"/>
      <c r="T10" s="46"/>
      <c r="U10" s="46"/>
      <c r="V10" s="46"/>
      <c r="W10" s="46">
        <f>データ!Q6</f>
        <v>100</v>
      </c>
      <c r="X10" s="46"/>
      <c r="Y10" s="46"/>
      <c r="Z10" s="46"/>
      <c r="AA10" s="46"/>
      <c r="AB10" s="46"/>
      <c r="AC10" s="46"/>
      <c r="AD10" s="51">
        <f>データ!R6</f>
        <v>3740</v>
      </c>
      <c r="AE10" s="51"/>
      <c r="AF10" s="51"/>
      <c r="AG10" s="51"/>
      <c r="AH10" s="51"/>
      <c r="AI10" s="51"/>
      <c r="AJ10" s="51"/>
      <c r="AK10" s="2"/>
      <c r="AL10" s="51">
        <f>データ!V6</f>
        <v>57</v>
      </c>
      <c r="AM10" s="51"/>
      <c r="AN10" s="51"/>
      <c r="AO10" s="51"/>
      <c r="AP10" s="51"/>
      <c r="AQ10" s="51"/>
      <c r="AR10" s="51"/>
      <c r="AS10" s="51"/>
      <c r="AT10" s="46">
        <f>データ!W6</f>
        <v>0.02</v>
      </c>
      <c r="AU10" s="46"/>
      <c r="AV10" s="46"/>
      <c r="AW10" s="46"/>
      <c r="AX10" s="46"/>
      <c r="AY10" s="46"/>
      <c r="AZ10" s="46"/>
      <c r="BA10" s="46"/>
      <c r="BB10" s="46">
        <f>データ!X6</f>
        <v>2850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uMGTa4DVT8oUFy/fngKN5VwuPABq3V4pkl/9u/wZl6c6zpB3gpe9314RBWE/sz2Zd6RxbpNLw2w/XSrUu+7lFw==" saltValue="sZSQeK50aGsPFcVfY3Dg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35246</v>
      </c>
      <c r="D6" s="33">
        <f t="shared" si="3"/>
        <v>47</v>
      </c>
      <c r="E6" s="33">
        <f t="shared" si="3"/>
        <v>18</v>
      </c>
      <c r="F6" s="33">
        <f t="shared" si="3"/>
        <v>1</v>
      </c>
      <c r="G6" s="33">
        <f t="shared" si="3"/>
        <v>0</v>
      </c>
      <c r="H6" s="33" t="str">
        <f t="shared" si="3"/>
        <v>岩手県　一戸町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0.48</v>
      </c>
      <c r="Q6" s="34">
        <f t="shared" si="3"/>
        <v>100</v>
      </c>
      <c r="R6" s="34">
        <f t="shared" si="3"/>
        <v>3740</v>
      </c>
      <c r="S6" s="34">
        <f t="shared" si="3"/>
        <v>11899</v>
      </c>
      <c r="T6" s="34">
        <f t="shared" si="3"/>
        <v>300.02999999999997</v>
      </c>
      <c r="U6" s="34">
        <f t="shared" si="3"/>
        <v>39.659999999999997</v>
      </c>
      <c r="V6" s="34">
        <f t="shared" si="3"/>
        <v>57</v>
      </c>
      <c r="W6" s="34">
        <f t="shared" si="3"/>
        <v>0.02</v>
      </c>
      <c r="X6" s="34">
        <f t="shared" si="3"/>
        <v>2850</v>
      </c>
      <c r="Y6" s="35">
        <f>IF(Y7="",NA(),Y7)</f>
        <v>48.38</v>
      </c>
      <c r="Z6" s="35">
        <f t="shared" ref="Z6:AH6" si="4">IF(Z7="",NA(),Z7)</f>
        <v>63.3</v>
      </c>
      <c r="AA6" s="35">
        <f t="shared" si="4"/>
        <v>52.92</v>
      </c>
      <c r="AB6" s="35">
        <f t="shared" si="4"/>
        <v>55.42</v>
      </c>
      <c r="AC6" s="35">
        <f t="shared" si="4"/>
        <v>54.38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695.03</v>
      </c>
      <c r="BG6" s="35">
        <f t="shared" ref="BG6:BO6" si="7">IF(BG7="",NA(),BG7)</f>
        <v>584.74</v>
      </c>
      <c r="BH6" s="35">
        <f t="shared" si="7"/>
        <v>414.83</v>
      </c>
      <c r="BI6" s="35">
        <f t="shared" si="7"/>
        <v>534.97</v>
      </c>
      <c r="BJ6" s="35">
        <f t="shared" si="7"/>
        <v>465.83</v>
      </c>
      <c r="BK6" s="35">
        <f t="shared" si="7"/>
        <v>566.35</v>
      </c>
      <c r="BL6" s="35">
        <f t="shared" si="7"/>
        <v>888.8</v>
      </c>
      <c r="BM6" s="35">
        <f t="shared" si="7"/>
        <v>855.65</v>
      </c>
      <c r="BN6" s="35">
        <f t="shared" si="7"/>
        <v>862.99</v>
      </c>
      <c r="BO6" s="35">
        <f t="shared" si="7"/>
        <v>782.91</v>
      </c>
      <c r="BP6" s="34" t="str">
        <f>IF(BP7="","",IF(BP7="-","【-】","【"&amp;SUBSTITUTE(TEXT(BP7,"#,##0.00"),"-","△")&amp;"】"))</f>
        <v>【780.89】</v>
      </c>
      <c r="BQ6" s="35">
        <f>IF(BQ7="",NA(),BQ7)</f>
        <v>88.22</v>
      </c>
      <c r="BR6" s="35">
        <f t="shared" ref="BR6:BZ6" si="8">IF(BR7="",NA(),BR7)</f>
        <v>92.91</v>
      </c>
      <c r="BS6" s="35">
        <f t="shared" si="8"/>
        <v>101.8</v>
      </c>
      <c r="BT6" s="35">
        <f t="shared" si="8"/>
        <v>107.28</v>
      </c>
      <c r="BU6" s="35">
        <f t="shared" si="8"/>
        <v>102.71</v>
      </c>
      <c r="BV6" s="35">
        <f t="shared" si="8"/>
        <v>52.27</v>
      </c>
      <c r="BW6" s="35">
        <f t="shared" si="8"/>
        <v>52.55</v>
      </c>
      <c r="BX6" s="35">
        <f t="shared" si="8"/>
        <v>52.23</v>
      </c>
      <c r="BY6" s="35">
        <f t="shared" si="8"/>
        <v>50.06</v>
      </c>
      <c r="BZ6" s="35">
        <f t="shared" si="8"/>
        <v>49.38</v>
      </c>
      <c r="CA6" s="34" t="str">
        <f>IF(CA7="","",IF(CA7="-","【-】","【"&amp;SUBSTITUTE(TEXT(CA7,"#,##0.00"),"-","△")&amp;"】"))</f>
        <v>【48.58】</v>
      </c>
      <c r="CB6" s="35">
        <f>IF(CB7="",NA(),CB7)</f>
        <v>128.79</v>
      </c>
      <c r="CC6" s="35">
        <f t="shared" ref="CC6:CK6" si="9">IF(CC7="",NA(),CC7)</f>
        <v>128.69</v>
      </c>
      <c r="CD6" s="35">
        <f t="shared" si="9"/>
        <v>119.75</v>
      </c>
      <c r="CE6" s="35">
        <f t="shared" si="9"/>
        <v>113.61</v>
      </c>
      <c r="CF6" s="35">
        <f t="shared" si="9"/>
        <v>124.54</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80.95</v>
      </c>
      <c r="CN6" s="35">
        <f t="shared" ref="CN6:CV6" si="10">IF(CN7="",NA(),CN7)</f>
        <v>80.95</v>
      </c>
      <c r="CO6" s="35">
        <f t="shared" si="10"/>
        <v>80.95</v>
      </c>
      <c r="CP6" s="35">
        <f t="shared" si="10"/>
        <v>80.95</v>
      </c>
      <c r="CQ6" s="35">
        <f t="shared" si="10"/>
        <v>76.19</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35246</v>
      </c>
      <c r="D7" s="37">
        <v>47</v>
      </c>
      <c r="E7" s="37">
        <v>18</v>
      </c>
      <c r="F7" s="37">
        <v>1</v>
      </c>
      <c r="G7" s="37">
        <v>0</v>
      </c>
      <c r="H7" s="37" t="s">
        <v>98</v>
      </c>
      <c r="I7" s="37" t="s">
        <v>99</v>
      </c>
      <c r="J7" s="37" t="s">
        <v>100</v>
      </c>
      <c r="K7" s="37" t="s">
        <v>101</v>
      </c>
      <c r="L7" s="37" t="s">
        <v>102</v>
      </c>
      <c r="M7" s="37" t="s">
        <v>103</v>
      </c>
      <c r="N7" s="38" t="s">
        <v>104</v>
      </c>
      <c r="O7" s="38" t="s">
        <v>105</v>
      </c>
      <c r="P7" s="38">
        <v>0.48</v>
      </c>
      <c r="Q7" s="38">
        <v>100</v>
      </c>
      <c r="R7" s="38">
        <v>3740</v>
      </c>
      <c r="S7" s="38">
        <v>11899</v>
      </c>
      <c r="T7" s="38">
        <v>300.02999999999997</v>
      </c>
      <c r="U7" s="38">
        <v>39.659999999999997</v>
      </c>
      <c r="V7" s="38">
        <v>57</v>
      </c>
      <c r="W7" s="38">
        <v>0.02</v>
      </c>
      <c r="X7" s="38">
        <v>2850</v>
      </c>
      <c r="Y7" s="38">
        <v>48.38</v>
      </c>
      <c r="Z7" s="38">
        <v>63.3</v>
      </c>
      <c r="AA7" s="38">
        <v>52.92</v>
      </c>
      <c r="AB7" s="38">
        <v>55.42</v>
      </c>
      <c r="AC7" s="38">
        <v>54.38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695.03</v>
      </c>
      <c r="BG7" s="38">
        <v>584.74</v>
      </c>
      <c r="BH7" s="38">
        <v>414.83</v>
      </c>
      <c r="BI7" s="38">
        <v>534.97</v>
      </c>
      <c r="BJ7" s="38">
        <v>465.83</v>
      </c>
      <c r="BK7" s="38">
        <v>566.35</v>
      </c>
      <c r="BL7" s="38">
        <v>888.8</v>
      </c>
      <c r="BM7" s="38">
        <v>855.65</v>
      </c>
      <c r="BN7" s="38">
        <v>862.99</v>
      </c>
      <c r="BO7" s="38">
        <v>782.91</v>
      </c>
      <c r="BP7" s="38">
        <v>780.89</v>
      </c>
      <c r="BQ7" s="38">
        <v>88.22</v>
      </c>
      <c r="BR7" s="38">
        <v>92.91</v>
      </c>
      <c r="BS7" s="38">
        <v>101.8</v>
      </c>
      <c r="BT7" s="38">
        <v>107.28</v>
      </c>
      <c r="BU7" s="38">
        <v>102.71</v>
      </c>
      <c r="BV7" s="38">
        <v>52.27</v>
      </c>
      <c r="BW7" s="38">
        <v>52.55</v>
      </c>
      <c r="BX7" s="38">
        <v>52.23</v>
      </c>
      <c r="BY7" s="38">
        <v>50.06</v>
      </c>
      <c r="BZ7" s="38">
        <v>49.38</v>
      </c>
      <c r="CA7" s="38">
        <v>48.58</v>
      </c>
      <c r="CB7" s="38">
        <v>128.79</v>
      </c>
      <c r="CC7" s="38">
        <v>128.69</v>
      </c>
      <c r="CD7" s="38">
        <v>119.75</v>
      </c>
      <c r="CE7" s="38">
        <v>113.61</v>
      </c>
      <c r="CF7" s="38">
        <v>124.54</v>
      </c>
      <c r="CG7" s="38">
        <v>291.01</v>
      </c>
      <c r="CH7" s="38">
        <v>292.45</v>
      </c>
      <c r="CI7" s="38">
        <v>294.05</v>
      </c>
      <c r="CJ7" s="38">
        <v>309.22000000000003</v>
      </c>
      <c r="CK7" s="38">
        <v>316.97000000000003</v>
      </c>
      <c r="CL7" s="38">
        <v>328.08</v>
      </c>
      <c r="CM7" s="38">
        <v>80.95</v>
      </c>
      <c r="CN7" s="38">
        <v>80.95</v>
      </c>
      <c r="CO7" s="38">
        <v>80.95</v>
      </c>
      <c r="CP7" s="38">
        <v>80.95</v>
      </c>
      <c r="CQ7" s="38">
        <v>76.19</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2021-12-03T08:13:23Z</dcterms:created>
  <dcterms:modified xsi:type="dcterms:W3CDTF">2022-01-07T08:15:45Z</dcterms:modified>
  <cp:category/>
</cp:coreProperties>
</file>