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08．地方公営企業関係\03 経営比較分析表\R2\【経営比較分析表】2020_035246_47_1718\"/>
    </mc:Choice>
  </mc:AlternateContent>
  <xr:revisionPtr revIDLastSave="0" documentId="13_ncr:1_{43768E7B-9F85-4A0D-A010-F0B502E1D7BC}" xr6:coauthVersionLast="44" xr6:coauthVersionMax="44" xr10:uidLastSave="{00000000-0000-0000-0000-000000000000}"/>
  <workbookProtection workbookAlgorithmName="SHA-512" workbookHashValue="dARst/jYO5ZmuVUyizBCEO9l1EJ5BWFZXGMtTyf+ECRpcztvXVwA+nfYTFfZoY1GeL/X8lQyw1X2sZ3AB7FSMQ==" workbookSaltValue="lCRP9hnj+GM9siOFW4J6IA==" workbookSpinCount="100000" lockStructure="1"/>
  <bookViews>
    <workbookView xWindow="8955" yWindow="3690" windowWidth="16125" windowHeight="78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<sst xmlns="http://schemas.openxmlformats.org/spreadsheetml/2006/main" count="236" uniqueCount="119">
  <si>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</si>
  <si>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</si>
  <si>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</si>
  <si>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</si>
  <si>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</si>
  <si>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</si>
  <si>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</si>
  <si>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</si>
  <si>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</si>
  <si>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</si>
  <si>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</si>
  <si>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</si>
  <si>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</si>
  <si>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</si>
  <si>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</si>
  <si>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</si>
  <si>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</si>
  <si>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</si>
  <si>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</si>
  <si>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</si>
  <si>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</si>
  <si>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</si>
  <si>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</si>
  <si>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</si>
  <si>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</si>
  <si>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</si>
  <si>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</si>
  <si>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</si>
  <si>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</si>
  <si>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</si>
  <si>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</si>
  <si>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</si>
  <si>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</si>
  <si>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</si>
  <si>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</si>
  <si>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</si>
  <si>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</si>
  <si>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</si>
  <si>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</si>
  <si>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</si>
  <si>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</si>
  <si>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</si>
  <si>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</si>
  <si>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</si>
  <si>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</si>
  <si>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</si>
  <si>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</si>
  <si>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</si>
  <si>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</si>
  <si>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</si>
  <si>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</si>
  <si>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</si>
  <si>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</si>
  <si>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</si>
  <si>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</si>
  <si>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</si>
  <si>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</si>
  <si>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</si>
  <si>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</si>
  <si>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</si>
  <si>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</si>
  <si>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</si>
  <si>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</si>
  <si>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</si>
  <si>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</si>
  <si>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</si>
  <si>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</si>
  <si>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</si>
  <si>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</si>
  <si>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</si>
  <si>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</si>
  <si>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</si>
  <si>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</si>
  <si>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</si>
  <si>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</si>
  <si>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</si>
  <si>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</si>
  <si>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</si>
  <si>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</si>
  <si>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</si>
  <si>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</si>
  <si>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</si>
  <si>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</si>
  <si>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</si>
  <si>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</si>
  <si>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</si>
  <si>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</si>
  <si>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</si>
  <si>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</si>
  <si>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</si>
  <si>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</si>
  <si>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</si>
  <si>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</si>
  <si>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</si>
  <si>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</si>
  <si>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</si>
  <si>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</si>
  <si>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</si>
  <si>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</si>
  <si>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</si>
  <si>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</si>
  <si>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</si>
  <si>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</si>
  <si>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</si>
  <si>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</si>
  <si>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</si>
  <si>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</si>
  <si>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</si>
  <si>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</si>
  <si>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</si>
  <si>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</si>
  <si>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</si>
  <si>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</si>
  <si>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</si>
  <si>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</si>
  <si>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</si>
  <si>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農業集落排水事業は、整備事業を完了しており、水洗化率については類似団体より良好な数値を示している。
　そのため、加入促進に伴う使用料の大幅な収入を見込むことは難しく、また、繰入金に収益を依存している状況にあることから、適正な使用料収入の確保及び経営効率化による汚水処理費の削減に取り組む必要がある。
　また、支出の約半数近くを元利償還金が占めていることから、今後も資本費平準化債を含む地方債の新規発行抑制に取り組む必要がある。</t>
    <phoneticPr fontId="4"/>
  </si>
  <si>
    <t>①収益的収支比率については、当該年度は赤字であることを示しているが、Ｈ30から改善している。今後は、地方債償還金も減少していく見込みとなっていることから、本指標は改善する見込みである。
④企業債残高対事業規模比率については、既に整備事業が完了しており、また、資本費平準化債を含めた地方債の新規発行を抑制しているため、今後は減少傾向を示すと予測される。
⑤経費回収率については、類似団体平均より低い状況が続いているが、今後は地方債償還金が減少していくことや新規の地方債発行も抑制していることから改善が見込まれるが、適正な使用料収入の確保及び汚水処理費の削減に取り組む必要がある。
⑥汚水処理原価については、汚水処理費の約半数を地方債の元利償還金が占めているが、今後は地方債償還金が減少していくことと新規の地方債発行も抑制していることから、改善が見込まれる。
⑦施設利用率については、類似団体に比べて低い数値を示しているが、現状一池で汚水処理を行っており、施設が遊休状態にあるわけではない。
⑧水洗化率については、類似団体に比べて良好な数値となっている。今後も水洗化率向上のために広報活動等を行い、新規接続者の増加に努めていきたい。</t>
    <phoneticPr fontId="4"/>
  </si>
  <si>
    <t>　下水道管渠の法定耐用年数は、一般的に50年とされている。
　農業集落排水事業は供用開始から25年経過したが、小規模な修繕を除き、管渠自体に関する修繕、更新等は実施していない。
　一方、コンクリート製公共桝やマンホールについては、経年劣化及び除雪作業の影響による破損箇所が確認されている。破損箇所からの不明水流入は、施設の汚水処理能力に影響を与えることから、破損状態が著しい箇所を優先し修繕作業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</si>
</sst>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D0-4D68-B0EB-AD1C3BE798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3D0-4D68-B0EB-AD1C3BE798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59.83</c:v>
                </c:pt>
                <c:pt idx="1">
                  <c:v>63.06</c:v>
                </c:pt>
                <c:pt idx="2">
                  <c:v>62.31</c:v>
                </c:pt>
                <c:pt idx="3">
                  <c:v>63.33</c:v>
                </c:pt>
                <c:pt idx="4">
                  <c:v>64.900000000000006</c:v>
                </c:pt>
              </c:numCache>
            </c:numRef>
          </c:val>
          <c:extLst>
            <c:ext xmlns:c16="http://schemas.microsoft.com/office/drawing/2014/chart" uri="{C3380CC4-5D6E-409C-BE32-E72D297353CC}">
              <c16:uniqueId val="{00000000-2485-486E-BBA2-04688EE5DB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85-486E-BBA2-04688EE5DB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0-4292-BA39-BABED8070D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0-4292-BA39-BABED8070D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7-436C-9A6D-B659E7EE78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7-436C-9A6D-B659E7EE78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F0-4DB2-A883-4BA3F6E8898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F0-4DB2-A883-4BA3F6E8898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D7-46FC-96D9-B4AD22AE69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D7-46FC-96D9-B4AD22AE69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1988.18</c:v>
                </c:pt>
                <c:pt idx="1">
                  <c:v>1685.01</c:v>
                </c:pt>
                <c:pt idx="2">
                  <c:v>1366.72</c:v>
                </c:pt>
                <c:pt idx="3">
                  <c:v>1177.07</c:v>
                </c:pt>
                <c:pt idx="4">
                  <c:v>920.64</c:v>
                </c:pt>
              </c:numCache>
            </c:numRef>
          </c:val>
          <c:extLst>
            <c:ext xmlns:c16="http://schemas.microsoft.com/office/drawing/2014/chart" uri="{C3380CC4-5D6E-409C-BE32-E72D297353CC}">
              <c16:uniqueId val="{00000000-620C-4E86-9733-E5734EC10D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20C-4E86-9733-E5734EC10D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31.33</c:v>
                </c:pt>
                <c:pt idx="1">
                  <c:v>34.520000000000003</c:v>
                </c:pt>
                <c:pt idx="2">
                  <c:v>34.299999999999997</c:v>
                </c:pt>
                <c:pt idx="3">
                  <c:v>36.07</c:v>
                </c:pt>
                <c:pt idx="4">
                  <c:v>37.54</c:v>
                </c:pt>
              </c:numCache>
            </c:numRef>
          </c:val>
          <c:extLst>
            <c:ext xmlns:c16="http://schemas.microsoft.com/office/drawing/2014/chart" uri="{C3380CC4-5D6E-409C-BE32-E72D297353CC}">
              <c16:uniqueId val="{00000000-705A-4F92-9994-48443D9255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05A-4F92-9994-48443D9255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588.89</c:v>
                </c:pt>
                <c:pt idx="1">
                  <c:v>538.79</c:v>
                </c:pt>
                <c:pt idx="2">
                  <c:v>546.64</c:v>
                </c:pt>
                <c:pt idx="3">
                  <c:v>520.37</c:v>
                </c:pt>
                <c:pt idx="4">
                  <c:v>505.73</c:v>
                </c:pt>
              </c:numCache>
            </c:numRef>
          </c:val>
          <c:extLst>
            <c:ext xmlns:c16="http://schemas.microsoft.com/office/drawing/2014/chart" uri="{C3380CC4-5D6E-409C-BE32-E72D297353CC}">
              <c16:uniqueId val="{00000000-272F-49A9-9D76-11E8ADBFF0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72F-49A9-9D76-11E8ADBFF0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36.11</c:v>
                </c:pt>
                <c:pt idx="1">
                  <c:v>36.11</c:v>
                </c:pt>
                <c:pt idx="2">
                  <c:v>35.64</c:v>
                </c:pt>
                <c:pt idx="3">
                  <c:v>35.64</c:v>
                </c:pt>
                <c:pt idx="4">
                  <c:v>36.11</c:v>
                </c:pt>
              </c:numCache>
            </c:numRef>
          </c:val>
          <c:extLst>
            <c:ext xmlns:c16="http://schemas.microsoft.com/office/drawing/2014/chart" uri="{C3380CC4-5D6E-409C-BE32-E72D297353CC}">
              <c16:uniqueId val="{00000000-F46E-4A0C-A355-BEA3CF80D4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F46E-4A0C-A355-BEA3CF80D4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89.88</c:v>
                </c:pt>
                <c:pt idx="1">
                  <c:v>90.11</c:v>
                </c:pt>
                <c:pt idx="2">
                  <c:v>90.16</c:v>
                </c:pt>
                <c:pt idx="3">
                  <c:v>91.09</c:v>
                </c:pt>
                <c:pt idx="4">
                  <c:v>91.29</c:v>
                </c:pt>
              </c:numCache>
            </c:numRef>
          </c:val>
          <c:extLst>
            <c:ext xmlns:c16="http://schemas.microsoft.com/office/drawing/2014/chart" uri="{C3380CC4-5D6E-409C-BE32-E72D297353CC}">
              <c16:uniqueId val="{00000000-57E4-4CEA-9DFF-11FB154F01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7E4-4CEA-9DFF-11FB154F01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一戸町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11899</v>
      </c>
      <c r="AM8" s="51"/>
      <c r="AN8" s="51"/>
      <c r="AO8" s="51"/>
      <c r="AP8" s="51"/>
      <c r="AQ8" s="51"/>
      <c r="AR8" s="51"/>
      <c r="AS8" s="51"/>
      <c r="AT8" s="46">
        <f>データ!T6</f>
        <v>300.02999999999997</v>
      </c>
      <c r="AU8" s="46"/>
      <c r="AV8" s="46"/>
      <c r="AW8" s="46"/>
      <c r="AX8" s="46"/>
      <c r="AY8" s="46"/>
      <c r="AZ8" s="46"/>
      <c r="BA8" s="46"/>
      <c r="BB8" s="46">
        <f>データ!U6</f>
        <v>39.659999999999997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8.8699999999999992</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1045</v>
      </c>
      <c r="AM10" s="51"/>
      <c r="AN10" s="51"/>
      <c r="AO10" s="51"/>
      <c r="AP10" s="51"/>
      <c r="AQ10" s="51"/>
      <c r="AR10" s="51"/>
      <c r="AS10" s="51"/>
      <c r="AT10" s="46">
        <f>データ!W6</f>
        <v>0.49</v>
      </c>
      <c r="AU10" s="46"/>
      <c r="AV10" s="46"/>
      <c r="AW10" s="46"/>
      <c r="AX10" s="46"/>
      <c r="AY10" s="46"/>
      <c r="AZ10" s="46"/>
      <c r="BA10" s="46"/>
      <c r="BB10" s="46">
        <f>データ!X6</f>
        <v>2132.65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VnfA44SVwnM+Ni1xfpUeD+Fp9mGSqlY8cmguCGBT53MrBCGYB4YCAfqZL6F24vvHO7LmKkA6NT7LArbLNXfbaQ==" saltValue="5Pir9OnDhpNNB1kVhy9g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35246</v>
      </c>
      <c r="D6" s="33">
        <f t="shared" si="3"/>
        <v>47</v>
      </c>
      <c r="E6" s="33">
        <f t="shared" si="3"/>
        <v>17</v>
      </c>
      <c r="F6" s="33">
        <f t="shared" si="3"/>
        <v>5</v>
      </c>
      <c r="G6" s="33">
        <f t="shared" si="3"/>
        <v>0</v>
      </c>
      <c r="H6" s="33" t="str">
        <f t="shared" si="3"/>
        <v>岩手県　一戸町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8.8699999999999992</v>
      </c>
      <c r="Q6" s="34">
        <f t="shared" si="3"/>
        <v>100</v>
      </c>
      <c r="R6" s="34">
        <f t="shared" si="3"/>
        <v>4180</v>
      </c>
      <c r="S6" s="34">
        <f t="shared" si="3"/>
        <v>11899</v>
      </c>
      <c r="T6" s="34">
        <f t="shared" si="3"/>
        <v>300.02999999999997</v>
      </c>
      <c r="U6" s="34">
        <f t="shared" si="3"/>
        <v>39.659999999999997</v>
      </c>
      <c r="V6" s="34">
        <f t="shared" si="3"/>
        <v>1045</v>
      </c>
      <c r="W6" s="34">
        <f t="shared" si="3"/>
        <v>0.49</v>
      </c>
      <c r="X6" s="34">
        <f t="shared" si="3"/>
        <v>2132.65</v>
      </c>
      <c r="Y6" s="35">
        <f>IF(Y7="",NA(),Y7)</f>
        <v>59.83</v>
      </c>
      <c r="Z6" s="35">
        <f t="shared" ref="Z6:AH6" si="4">IF(Z7="",NA(),Z7)</f>
        <v>63.06</v>
      </c>
      <c r="AA6" s="35">
        <f t="shared" si="4"/>
        <v>62.31</v>
      </c>
      <c r="AB6" s="35">
        <f t="shared" si="4"/>
        <v>63.33</v>
      </c>
      <c r="AC6" s="35">
        <f t="shared" si="4"/>
        <v>64.900000000000006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1988.18</v>
      </c>
      <c r="BG6" s="35">
        <f t="shared" ref="BG6:BO6" si="7">IF(BG7="",NA(),BG7)</f>
        <v>1685.01</v>
      </c>
      <c r="BH6" s="35">
        <f t="shared" si="7"/>
        <v>1366.72</v>
      </c>
      <c r="BI6" s="35">
        <f t="shared" si="7"/>
        <v>1177.07</v>
      </c>
      <c r="BJ6" s="35">
        <f t="shared" si="7"/>
        <v>920.64</v>
      </c>
      <c r="BK6" s="35">
        <f t="shared" si="7"/>
        <v>974.93</v>
      </c>
      <c r="BL6" s="35">
        <f t="shared" si="7"/>
        <v>855.8</v>
      </c>
      <c r="BM6" s="35">
        <f t="shared" si="7"/>
        <v>789.46</v>
      </c>
      <c r="BN6" s="35">
        <f t="shared" si="7"/>
        <v>826.83</v>
      </c>
      <c r="BO6" s="35">
        <f t="shared" si="7"/>
        <v>867.83</v>
      </c>
      <c r="BP6" s="34" t="str">
        <f>IF(BP7="","",IF(BP7="-","【-】","【"&amp;SUBSTITUTE(TEXT(BP7,"#,##0.00"),"-","△")&amp;"】"))</f>
        <v>【832.52】</v>
      </c>
      <c r="BQ6" s="35">
        <f>IF(BQ7="",NA(),BQ7)</f>
        <v>31.33</v>
      </c>
      <c r="BR6" s="35">
        <f t="shared" ref="BR6:BZ6" si="8">IF(BR7="",NA(),BR7)</f>
        <v>34.520000000000003</v>
      </c>
      <c r="BS6" s="35">
        <f t="shared" si="8"/>
        <v>34.299999999999997</v>
      </c>
      <c r="BT6" s="35">
        <f t="shared" si="8"/>
        <v>36.07</v>
      </c>
      <c r="BU6" s="35">
        <f t="shared" si="8"/>
        <v>37.54</v>
      </c>
      <c r="BV6" s="35">
        <f t="shared" si="8"/>
        <v>55.32</v>
      </c>
      <c r="BW6" s="35">
        <f t="shared" si="8"/>
        <v>59.8</v>
      </c>
      <c r="BX6" s="35">
        <f t="shared" si="8"/>
        <v>57.77</v>
      </c>
      <c r="BY6" s="35">
        <f t="shared" si="8"/>
        <v>57.31</v>
      </c>
      <c r="BZ6" s="35">
        <f t="shared" si="8"/>
        <v>57.08</v>
      </c>
      <c r="CA6" s="34" t="str">
        <f>IF(CA7="","",IF(CA7="-","【-】","【"&amp;SUBSTITUTE(TEXT(CA7,"#,##0.00"),"-","△")&amp;"】"))</f>
        <v>【60.94】</v>
      </c>
      <c r="CB6" s="35">
        <f>IF(CB7="",NA(),CB7)</f>
        <v>588.89</v>
      </c>
      <c r="CC6" s="35">
        <f t="shared" ref="CC6:CK6" si="9">IF(CC7="",NA(),CC7)</f>
        <v>538.79</v>
      </c>
      <c r="CD6" s="35">
        <f t="shared" si="9"/>
        <v>546.64</v>
      </c>
      <c r="CE6" s="35">
        <f t="shared" si="9"/>
        <v>520.37</v>
      </c>
      <c r="CF6" s="35">
        <f t="shared" si="9"/>
        <v>505.73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36.11</v>
      </c>
      <c r="CN6" s="35">
        <f t="shared" ref="CN6:CV6" si="10">IF(CN7="",NA(),CN7)</f>
        <v>36.11</v>
      </c>
      <c r="CO6" s="35">
        <f t="shared" si="10"/>
        <v>35.64</v>
      </c>
      <c r="CP6" s="35">
        <f t="shared" si="10"/>
        <v>35.64</v>
      </c>
      <c r="CQ6" s="35">
        <f t="shared" si="10"/>
        <v>36.11</v>
      </c>
      <c r="CR6" s="35">
        <f t="shared" si="10"/>
        <v>60.65</v>
      </c>
      <c r="CS6" s="35">
        <f t="shared" si="10"/>
        <v>51.75</v>
      </c>
      <c r="CT6" s="35">
        <f t="shared" si="10"/>
        <v>50.68</v>
      </c>
      <c r="CU6" s="35">
        <f t="shared" si="10"/>
        <v>50.14</v>
      </c>
      <c r="CV6" s="35">
        <f t="shared" si="10"/>
        <v>54.83</v>
      </c>
      <c r="CW6" s="34" t="str">
        <f>IF(CW7="","",IF(CW7="-","【-】","【"&amp;SUBSTITUTE(TEXT(CW7,"#,##0.00"),"-","△")&amp;"】"))</f>
        <v>【54.84】</v>
      </c>
      <c r="CX6" s="35">
        <f>IF(CX7="",NA(),CX7)</f>
        <v>89.88</v>
      </c>
      <c r="CY6" s="35">
        <f t="shared" ref="CY6:DG6" si="11">IF(CY7="",NA(),CY7)</f>
        <v>90.11</v>
      </c>
      <c r="CZ6" s="35">
        <f t="shared" si="11"/>
        <v>90.16</v>
      </c>
      <c r="DA6" s="35">
        <f t="shared" si="11"/>
        <v>91.09</v>
      </c>
      <c r="DB6" s="35">
        <f t="shared" si="11"/>
        <v>91.29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35246</v>
      </c>
      <c r="D7" s="37">
        <v>47</v>
      </c>
      <c r="E7" s="37">
        <v>17</v>
      </c>
      <c r="F7" s="37">
        <v>5</v>
      </c>
      <c r="G7" s="37">
        <v>0</v>
      </c>
      <c r="H7" s="37" t="s">
        <v>98</v>
      </c>
      <c r="I7" s="37" t="s">
        <v>99</v>
      </c>
      <c r="J7" s="37" t="s">
        <v>100</v>
      </c>
      <c r="K7" s="37" t="s">
        <v>101</v>
      </c>
      <c r="L7" s="37" t="s">
        <v>102</v>
      </c>
      <c r="M7" s="37" t="s">
        <v>103</v>
      </c>
      <c r="N7" s="38" t="s">
        <v>104</v>
      </c>
      <c r="O7" s="38" t="s">
        <v>105</v>
      </c>
      <c r="P7" s="38">
        <v>8.8699999999999992</v>
      </c>
      <c r="Q7" s="38">
        <v>100</v>
      </c>
      <c r="R7" s="38">
        <v>4180</v>
      </c>
      <c r="S7" s="38">
        <v>11899</v>
      </c>
      <c r="T7" s="38">
        <v>300.02999999999997</v>
      </c>
      <c r="U7" s="38">
        <v>39.659999999999997</v>
      </c>
      <c r="V7" s="38">
        <v>1045</v>
      </c>
      <c r="W7" s="38">
        <v>0.49</v>
      </c>
      <c r="X7" s="38">
        <v>2132.65</v>
      </c>
      <c r="Y7" s="38">
        <v>59.83</v>
      </c>
      <c r="Z7" s="38">
        <v>63.06</v>
      </c>
      <c r="AA7" s="38">
        <v>62.31</v>
      </c>
      <c r="AB7" s="38">
        <v>63.33</v>
      </c>
      <c r="AC7" s="38">
        <v>64.900000000000006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1988.18</v>
      </c>
      <c r="BG7" s="38">
        <v>1685.01</v>
      </c>
      <c r="BH7" s="38">
        <v>1366.72</v>
      </c>
      <c r="BI7" s="38">
        <v>1177.07</v>
      </c>
      <c r="BJ7" s="38">
        <v>920.64</v>
      </c>
      <c r="BK7" s="38">
        <v>974.93</v>
      </c>
      <c r="BL7" s="38">
        <v>855.8</v>
      </c>
      <c r="BM7" s="38">
        <v>789.46</v>
      </c>
      <c r="BN7" s="38">
        <v>826.83</v>
      </c>
      <c r="BO7" s="38">
        <v>867.83</v>
      </c>
      <c r="BP7" s="38">
        <v>832.52</v>
      </c>
      <c r="BQ7" s="38">
        <v>31.33</v>
      </c>
      <c r="BR7" s="38">
        <v>34.520000000000003</v>
      </c>
      <c r="BS7" s="38">
        <v>34.299999999999997</v>
      </c>
      <c r="BT7" s="38">
        <v>36.07</v>
      </c>
      <c r="BU7" s="38">
        <v>37.54</v>
      </c>
      <c r="BV7" s="38">
        <v>55.32</v>
      </c>
      <c r="BW7" s="38">
        <v>59.8</v>
      </c>
      <c r="BX7" s="38">
        <v>57.77</v>
      </c>
      <c r="BY7" s="38">
        <v>57.31</v>
      </c>
      <c r="BZ7" s="38">
        <v>57.08</v>
      </c>
      <c r="CA7" s="38">
        <v>60.94</v>
      </c>
      <c r="CB7" s="38">
        <v>588.89</v>
      </c>
      <c r="CC7" s="38">
        <v>538.79</v>
      </c>
      <c r="CD7" s="38">
        <v>546.64</v>
      </c>
      <c r="CE7" s="38">
        <v>520.37</v>
      </c>
      <c r="CF7" s="38">
        <v>505.73</v>
      </c>
      <c r="CG7" s="38">
        <v>283.17</v>
      </c>
      <c r="CH7" s="38">
        <v>263.76</v>
      </c>
      <c r="CI7" s="38">
        <v>274.35000000000002</v>
      </c>
      <c r="CJ7" s="38">
        <v>273.52</v>
      </c>
      <c r="CK7" s="38">
        <v>274.99</v>
      </c>
      <c r="CL7" s="38">
        <v>253.04</v>
      </c>
      <c r="CM7" s="38">
        <v>36.11</v>
      </c>
      <c r="CN7" s="38">
        <v>36.11</v>
      </c>
      <c r="CO7" s="38">
        <v>35.64</v>
      </c>
      <c r="CP7" s="38">
        <v>35.64</v>
      </c>
      <c r="CQ7" s="38">
        <v>36.11</v>
      </c>
      <c r="CR7" s="38">
        <v>60.65</v>
      </c>
      <c r="CS7" s="38">
        <v>51.75</v>
      </c>
      <c r="CT7" s="38">
        <v>50.68</v>
      </c>
      <c r="CU7" s="38">
        <v>50.14</v>
      </c>
      <c r="CV7" s="38">
        <v>54.83</v>
      </c>
      <c r="CW7" s="38">
        <v>54.84</v>
      </c>
      <c r="CX7" s="38">
        <v>89.88</v>
      </c>
      <c r="CY7" s="38">
        <v>90.11</v>
      </c>
      <c r="CZ7" s="38">
        <v>90.16</v>
      </c>
      <c r="DA7" s="38">
        <v>91.09</v>
      </c>
      <c r="DB7" s="38">
        <v>91.29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2021-12-03T07:54:42Z</dcterms:created>
  <dcterms:modified xsi:type="dcterms:W3CDTF">2022-01-07T08:09:42Z</dcterms:modified>
  <cp:category/>
</cp:coreProperties>
</file>