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公会計連携用\R2決算\15_公表用（千円）\"/>
    </mc:Choice>
  </mc:AlternateContent>
  <bookViews>
    <workbookView xWindow="0" yWindow="0" windowWidth="20490" windowHeight="7530"/>
  </bookViews>
  <sheets>
    <sheet name="連結貸借対照表" sheetId="5" r:id="rId1"/>
    <sheet name="連結行政コスト計算書" sheetId="6" r:id="rId2"/>
    <sheet name="連結純資産変動計算書" sheetId="7" r:id="rId3"/>
    <sheet name="連結資金収支計算書" sheetId="8" r:id="rId4"/>
    <sheet name="連結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連結行政コスト及び純資産変動計算書!$B$1:$Y$67</definedName>
    <definedName name="_xlnm.Print_Area" localSheetId="1">連結行政コスト計算書!$B$1:$P$49</definedName>
    <definedName name="_xlnm.Print_Area" localSheetId="3">連結資金収支計算書!$B$1:$O$69</definedName>
    <definedName name="_xlnm.Print_Area" localSheetId="2">連結純資産変動計算書!$B$1:$S$35</definedName>
    <definedName name="_xlnm.Print_Area" localSheetId="0">連結貸借対照表!$C$1:$AB$84</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1" i="5" l="1"/>
  <c r="AD75" i="5"/>
  <c r="AD71" i="5" s="1"/>
  <c r="AD66" i="5"/>
  <c r="AD60" i="5"/>
  <c r="AD56" i="5"/>
  <c r="AD40" i="5"/>
  <c r="AE20" i="5"/>
  <c r="AD16" i="5"/>
  <c r="AE14" i="5"/>
  <c r="AE29" i="5" s="1"/>
  <c r="AE82" i="5" s="1"/>
  <c r="Q67" i="8"/>
  <c r="Q66" i="8"/>
  <c r="Q62" i="8"/>
  <c r="Q58" i="8"/>
  <c r="Q55" i="8"/>
  <c r="Q52" i="8"/>
  <c r="Q50" i="8"/>
  <c r="Q44" i="8"/>
  <c r="Q38" i="8"/>
  <c r="Q36" i="8"/>
  <c r="Q32" i="8"/>
  <c r="Q27" i="8"/>
  <c r="Q22" i="8"/>
  <c r="Q17" i="8"/>
  <c r="X33" i="7"/>
  <c r="U33" i="7"/>
  <c r="X32" i="7"/>
  <c r="W32" i="7"/>
  <c r="V32" i="7"/>
  <c r="U31" i="7"/>
  <c r="U30" i="7"/>
  <c r="U29" i="7"/>
  <c r="U28" i="7"/>
  <c r="U27" i="7"/>
  <c r="U26" i="7"/>
  <c r="W21" i="7"/>
  <c r="V21" i="7"/>
  <c r="X20" i="7"/>
  <c r="W20" i="7"/>
  <c r="U19" i="7"/>
  <c r="U18" i="7"/>
  <c r="X17" i="7"/>
  <c r="W17" i="7"/>
  <c r="U16" i="7"/>
  <c r="U15" i="7"/>
  <c r="R44" i="6"/>
  <c r="R39" i="6"/>
  <c r="R35" i="6"/>
  <c r="R30" i="6"/>
  <c r="R26" i="6"/>
  <c r="R21" i="6"/>
  <c r="R16" i="6"/>
  <c r="AD59" i="5" l="1"/>
  <c r="AD15" i="5"/>
  <c r="Q16" i="8"/>
  <c r="U32" i="7"/>
  <c r="U20" i="7"/>
  <c r="U17" i="7"/>
  <c r="R15" i="6"/>
  <c r="R14" i="6" s="1"/>
  <c r="R38" i="6" s="1"/>
  <c r="R47" i="6" s="1"/>
  <c r="AD14" i="5" l="1"/>
  <c r="AD82" i="5" s="1"/>
</calcChain>
</file>

<file path=xl/sharedStrings.xml><?xml version="1.0" encoding="utf-8"?>
<sst xmlns="http://schemas.openxmlformats.org/spreadsheetml/2006/main" count="758" uniqueCount="431">
  <si>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</si>
  <si>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</si>
  <si>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</si>
  <si>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</si>
  <si>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</si>
  <si>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</si>
  <si>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</si>
  <si>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</si>
  <si>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</si>
  <si>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</si>
  <si>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</si>
  <si>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</si>
  <si>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</si>
  <si>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</si>
  <si>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</si>
  <si>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</si>
  <si>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</si>
  <si>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</si>
  <si>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</si>
  <si>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</si>
  <si>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</si>
  <si>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</si>
  <si>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</si>
  <si>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</si>
  <si>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</si>
  <si>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</si>
  <si>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</si>
  <si>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</si>
  <si>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</si>
  <si>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</si>
  <si>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</si>
  <si>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</si>
  <si>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</si>
  <si>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</si>
  <si>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</si>
  <si>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</si>
  <si>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</si>
  <si>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</si>
  <si>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</si>
  <si>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</si>
  <si>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</si>
  <si>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</si>
  <si>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</si>
  <si>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</si>
  <si>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</si>
  <si>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</si>
  <si>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</si>
  <si>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</si>
  <si>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</si>
  <si>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</si>
  <si>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</si>
  <si>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</si>
  <si>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</si>
  <si>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</si>
  <si>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</si>
  <si>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</si>
  <si>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</si>
  <si>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</si>
  <si>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</si>
  <si>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</si>
  <si>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</si>
  <si>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</si>
  <si>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</si>
  <si>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</si>
  <si>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</si>
  <si>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</si>
  <si>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</si>
  <si>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</si>
  <si>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</si>
  <si>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</si>
  <si>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</si>
  <si>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</si>
  <si>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</si>
  <si>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</si>
  <si>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</si>
  <si>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</si>
  <si>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</si>
  <si>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</si>
  <si>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</si>
  <si>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</si>
  <si>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</si>
  <si>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</si>
  <si>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</si>
  <si>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</si>
  <si>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</si>
  <si>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</si>
  <si>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</si>
  <si>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</si>
  <si>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</si>
  <si>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</si>
  <si>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</si>
  <si>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</si>
  <si>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</si>
  <si>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</si>
  <si>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</si>
  <si>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</si>
  <si>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</si>
  <si>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</si>
  <si>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</si>
  <si>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</si>
  <si>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</si>
  <si>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</si>
  <si>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</si>
  <si>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</si>
  <si>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</si>
  <si>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</si>
  <si>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</si>
  <si>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</si>
  <si>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</si>
  <si>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</si>
  <si>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</si>
  <si>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</si>
  <si>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</si>
  <si>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</si>
  <si>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</si>
  <si>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</si>
  <si>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</si>
  <si>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</si>
  <si>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</si>
  <si>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</si>
  <si>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</si>
  <si>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</si>
  <si>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</si>
  <si>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</si>
  <si>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</si>
  <si>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</si>
  <si>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</si>
  <si>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</si>
  <si>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</si>
  <si>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</si>
  <si>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</si>
  <si>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</si>
  <si>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</si>
  <si>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</si>
  <si>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</si>
  <si>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</si>
  <si>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</si>
  <si>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</si>
  <si>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</si>
  <si>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</si>
  <si>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</si>
  <si>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</si>
  <si>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</si>
  <si>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</si>
  <si>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</si>
  <si>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</si>
  <si>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</si>
  <si>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</si>
  <si>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</si>
  <si>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</si>
  <si>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</si>
  <si>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</si>
  <si>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</si>
  <si>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</si>
  <si>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</si>
  <si>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</si>
  <si>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</si>
  <si>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</si>
  <si>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</si>
  <si>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</si>
  <si>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</si>
  <si>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</si>
  <si>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</si>
  <si>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</si>
  <si>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</si>
  <si>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</si>
  <si>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</si>
  <si>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</si>
  <si>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</si>
  <si>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</si>
  <si>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</si>
  <si>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</si>
  <si>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</si>
  <si>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</si>
  <si>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</si>
  <si>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</si>
  <si>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</si>
  <si>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</si>
  <si>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</si>
  <si>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</si>
  <si>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</si>
  <si>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</si>
  <si>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</si>
  <si>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</si>
  <si>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</si>
  <si>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</si>
  <si>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</si>
  <si>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</si>
  <si>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</si>
  <si>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</si>
  <si>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</si>
  <si>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</si>
  <si>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</si>
  <si>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</si>
  <si>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</si>
  <si>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</si>
  <si>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</si>
  <si>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</si>
  <si>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</si>
  <si>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</si>
  <si>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</si>
  <si>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</si>
  <si>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</si>
  <si>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</si>
  <si>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</si>
  <si>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</si>
  <si>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</si>
  <si>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</si>
  <si>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</si>
  <si>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</si>
  <si>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</si>
  <si>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</si>
  <si>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</si>
  <si>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</si>
  <si>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</si>
  <si>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</si>
  <si>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</si>
  <si>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</si>
  <si>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</si>
  <si>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</si>
  <si>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</si>
  <si>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</si>
  <si>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</si>
  <si>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</si>
  <si>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</si>
  <si>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</si>
  <si>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</si>
  <si>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</si>
  <si>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</si>
  <si>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</si>
  <si>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</si>
  <si>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</si>
  <si>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</si>
  <si>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</si>
  <si>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</si>
  <si>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</si>
  <si>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</si>
  <si>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</si>
  <si>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</si>
  <si>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</si>
  <si>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</si>
  <si>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</si>
  <si>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</si>
  <si>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</si>
  <si>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</si>
  <si>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</si>
  <si>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</si>
  <si>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</si>
  <si>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</si>
  <si>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</si>
  <si>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</si>
  <si>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</si>
  <si>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</si>
  <si>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</si>
  <si>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</si>
  <si>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</si>
  <si>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</si>
  <si>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</si>
  <si>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</si>
  <si>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</si>
  <si>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</si>
  <si>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</si>
  <si>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</si>
  <si>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</si>
  <si>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</si>
  <si>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</si>
  <si>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</si>
  <si>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</si>
  <si>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</si>
  <si>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</si>
  <si>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</si>
  <si>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</si>
  <si>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</si>
  <si>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</si>
  <si>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</si>
  <si>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</si>
  <si>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</si>
  <si>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</si>
  <si>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</si>
  <si>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</si>
  <si>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</si>
  <si>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</si>
  <si>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</si>
  <si>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</si>
  <si>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</si>
  <si>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</si>
  <si>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</si>
  <si>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</si>
  <si>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</si>
  <si>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</si>
  <si>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</si>
  <si>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</si>
  <si>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</si>
  <si>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</si>
  <si>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</si>
  <si>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</si>
  <si>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</si>
  <si>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</si>
  <si>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</si>
  <si>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</si>
  <si>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</si>
  <si>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</si>
  <si>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</si>
  <si>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</si>
  <si>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</si>
  <si>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</si>
  <si>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</si>
  <si>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</si>
  <si>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</si>
  <si>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</si>
  <si>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</si>
  <si>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</si>
  <si>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</si>
  <si>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</si>
  <si>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</si>
  <si>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</si>
  <si>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</si>
  <si>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</si>
  <si>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</si>
  <si>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</si>
  <si>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</si>
  <si>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</si>
  <si>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</si>
  <si>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</si>
  <si>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</si>
  <si>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</si>
  <si>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</si>
  <si>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</si>
  <si>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</si>
  <si>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</si>
  <si>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</si>
  <si>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</si>
  <si>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</si>
  <si>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</si>
  <si>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</si>
  <si>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</si>
  <si>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</si>
  <si>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</si>
  <si>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</si>
  <si>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</si>
  <si>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</si>
  <si>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</si>
  <si>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</si>
  <si>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</si>
  <si>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</si>
  <si>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</si>
  <si>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</si>
  <si>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</si>
  <si>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</si>
  <si>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</si>
  <si>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3134000</t>
  </si>
  <si>
    <t>【業務活動収支】</t>
  </si>
  <si>
    <t>【投資活動収支】</t>
  </si>
  <si>
    <t>【財務活動収支】</t>
  </si>
  <si>
    <t>*出力条件</t>
  </si>
  <si>
    <t>*会計年度 ： R02</t>
  </si>
  <si>
    <t>*出力帳票選択 ： 財務書類</t>
  </si>
  <si>
    <t>*団体区分 ： 連結</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</si>
  <si>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</si>
  <si>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</si>
  <si>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</si>
  <si>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</si>
  <si>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</si>
  <si>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</si>
  <si>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</si>
  <si>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</si>
  <si>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</si>
  <si>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連結資金収支計算書における資金の範囲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</si>
  <si>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</si>
  <si>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</si>
  <si>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その他連結財務書類作成のための基本となる重要な事項</t>
  </si>
  <si>
    <t>２．重要な会計方針の変更等</t>
  </si>
  <si>
    <t>会計処理の原則または手続を変更した場合には、その旨、変更の理由及び当該変更が連結財務書類に与えている影響の内容</t>
  </si>
  <si>
    <t>表示方法を変更した場合には、その旨</t>
  </si>
  <si>
    <t>連結資金収支計算書における資金の範囲を変更した場合には、その旨、変更の理由及び当該変更が連結資金収支計算書に与えている影響の内容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</si>
  <si>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</si>
  <si>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</si>
  <si>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</si>
  <si>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</si>
  <si>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</si>
  <si>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</si>
  <si>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</si>
  <si>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保証債務及び損失補償債務負担の状況（総額、確定債務額及び履行すべき額が確定していないものの内訳（連結貸借対照表計上額及び未計上額））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</si>
  <si>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</si>
  <si>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</si>
  <si>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</si>
  <si>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</si>
  <si>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</si>
  <si>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土地取得特別会計 ： 全部連結</t>
  </si>
  <si>
    <t>一般会計等 土地開発基金 ： 全部連結</t>
  </si>
  <si>
    <t>公営企業会計（法適） 水道事業会計 ： 全部連結</t>
  </si>
  <si>
    <t>その他（非法適等） 国民健康保険事業勘定特別会計 ： 全部連結</t>
  </si>
  <si>
    <t>その他（非法適等） 索道事業特別会計 ： 全部連結</t>
  </si>
  <si>
    <t>その他（非法適等） 老人保健特別会計 ： 全部連結</t>
  </si>
  <si>
    <t>その他（非法適等） 工業団地事業特別会計 ： 全部連結</t>
  </si>
  <si>
    <t>その他（非法適等） 農業集落排水事業特別会計 ： 全部連結</t>
  </si>
  <si>
    <t>その他（非法適等） 下水道事業特別会計 ： 全部連結</t>
  </si>
  <si>
    <t>その他（非法適等） 個別生活排水処理事業特別会計 ： 全部連結</t>
  </si>
  <si>
    <t>その他（非法適等） 国営土地改良施設管理特別会計 ： 全部連結</t>
  </si>
  <si>
    <t>その他（非法適等） 後期高齢者医療特別会計 ： 全部連結</t>
  </si>
  <si>
    <t>その他（非法適等） 介護サービス事業 ： 全部連結</t>
  </si>
  <si>
    <t>第３セクター、一部事務組合等 ３セク、一組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</si>
  <si>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</si>
  <si>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</si>
  <si>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その他連結財務書類の内容を理解するために必要と認められる事項</t>
  </si>
  <si>
    <t>連結貸借対照表に係るものとして、減価償却について直接法を採用した場合、当該各有形固定資産の科目別または一括による減価償却累計額</t>
  </si>
  <si>
    <t/>
  </si>
  <si>
    <t>（単位：千円）</t>
  </si>
  <si>
    <t>連結行政コスト計算書</t>
  </si>
  <si>
    <t>自　令和２年４月１日　</t>
    <phoneticPr fontId="11"/>
  </si>
  <si>
    <t>至　令和３年３月３１日</t>
    <phoneticPr fontId="11"/>
  </si>
  <si>
    <t>※</t>
  </si>
  <si>
    <t>連結純資産変動計算書</t>
  </si>
  <si>
    <t>連結資金収支計算書</t>
  </si>
  <si>
    <t>地方債等償還支出</t>
    <phoneticPr fontId="11"/>
  </si>
  <si>
    <t>地方債等発行収入</t>
    <phoneticPr fontId="11"/>
  </si>
  <si>
    <t>連結貸借対照表</t>
  </si>
  <si>
    <t>（令和３年３月３１日現在）</t>
  </si>
  <si>
    <t>地方債等</t>
    <phoneticPr fontId="2"/>
  </si>
  <si>
    <t>1年内償還予定地方債等</t>
    <phoneticPr fontId="2"/>
  </si>
  <si>
    <t>連結行政コスト及び純資産変動計算書</t>
  </si>
  <si>
    <t>事業用資産／建物 ： 15,592,956,184円</t>
    <phoneticPr fontId="11"/>
  </si>
  <si>
    <t>事業用資産／工作物 ： 301,176,986円</t>
    <phoneticPr fontId="11"/>
  </si>
  <si>
    <t>事業用資産／船舶 ： 0円</t>
    <phoneticPr fontId="11"/>
  </si>
  <si>
    <t>事業用資産／浮標等 ： 0円</t>
    <phoneticPr fontId="11"/>
  </si>
  <si>
    <t>事業用資産／航空機 ： 0円</t>
    <phoneticPr fontId="11"/>
  </si>
  <si>
    <t>事業用資産／その他 ： 816,441円</t>
    <phoneticPr fontId="11"/>
  </si>
  <si>
    <t>インフラ資産／建物 ： 853,166,530円</t>
    <phoneticPr fontId="11"/>
  </si>
  <si>
    <t>インフラ資産／工作物 ： 15,423,464,354円</t>
    <phoneticPr fontId="11"/>
  </si>
  <si>
    <t>インフラ資産／その他 ： 0円</t>
    <phoneticPr fontId="11"/>
  </si>
  <si>
    <t>物品 ： 1,958,071,738円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</si>
</sst>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medium">
        <color indexed="64"/>
      </left>
      <right/>
      <top/>
      <bottom/>
      <diagonal style="thin">
        <color indexed="64"/>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45">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14" xfId="5" applyFont="1" applyFill="1" applyBorder="1" applyAlignment="1">
      <alignment horizontal="center" vertical="center"/>
    </xf>
    <xf numFmtId="0" fontId="1" fillId="0" borderId="24" xfId="5" applyFont="1" applyFill="1" applyBorder="1" applyAlignment="1">
      <alignment horizontal="right" vertical="center"/>
    </xf>
    <xf numFmtId="0" fontId="9" fillId="0" borderId="15"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40"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4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80" fontId="9" fillId="0" borderId="10"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4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0" xfId="10" applyFont="1" applyFill="1" applyAlignment="1">
      <alignment horizontal="right"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7" fontId="1" fillId="0" borderId="3" xfId="0" applyNumberFormat="1" applyFont="1" applyBorder="1" applyAlignment="1">
      <alignment horizontal="right" vertical="center"/>
    </xf>
    <xf numFmtId="38" fontId="9" fillId="0" borderId="39" xfId="0" applyNumberFormat="1" applyFont="1" applyBorder="1" applyAlignment="1">
      <alignment horizontal="center" vertical="center"/>
    </xf>
    <xf numFmtId="177" fontId="1" fillId="0" borderId="3" xfId="0" applyNumberFormat="1" applyFont="1" applyFill="1" applyBorder="1" applyAlignment="1">
      <alignment horizontal="right" vertical="center"/>
    </xf>
    <xf numFmtId="38" fontId="9" fillId="0" borderId="5" xfId="0" applyNumberFormat="1" applyFont="1" applyFill="1" applyBorder="1" applyAlignment="1">
      <alignment horizontal="center"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0" xfId="0" applyNumberFormat="1" applyFont="1" applyBorder="1" applyAlignment="1">
      <alignment horizontal="center" vertical="center"/>
    </xf>
    <xf numFmtId="176" fontId="1" fillId="0" borderId="60" xfId="0" applyNumberFormat="1" applyFont="1" applyFill="1" applyBorder="1" applyAlignment="1">
      <alignment horizontal="right" vertical="center"/>
    </xf>
    <xf numFmtId="38" fontId="9" fillId="0" borderId="9" xfId="0" applyNumberFormat="1" applyFont="1" applyFill="1" applyBorder="1" applyAlignment="1">
      <alignment horizontal="center"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38" fontId="9" fillId="0" borderId="11" xfId="0" applyNumberFormat="1"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9" fillId="0" borderId="47" xfId="0" applyNumberFormat="1"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38" fontId="1" fillId="0" borderId="42" xfId="0" applyNumberFormat="1" applyFont="1" applyFill="1" applyBorder="1" applyAlignment="1">
      <alignment horizontal="right" vertical="center"/>
    </xf>
    <xf numFmtId="38" fontId="1" fillId="0" borderId="51" xfId="0" applyNumberFormat="1" applyFont="1" applyFill="1" applyBorder="1" applyAlignment="1">
      <alignment horizontal="right"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1" xfId="0" applyFont="1" applyFill="1" applyBorder="1" applyAlignment="1">
      <alignment vertical="center"/>
    </xf>
    <xf numFmtId="0" fontId="1" fillId="0" borderId="71" xfId="9" applyFont="1" applyFill="1" applyBorder="1" applyAlignment="1">
      <alignment vertical="center"/>
    </xf>
    <xf numFmtId="0" fontId="1" fillId="0" borderId="71" xfId="9" applyFont="1" applyFill="1" applyBorder="1" applyAlignment="1">
      <alignment horizontal="left" vertical="center"/>
    </xf>
    <xf numFmtId="0" fontId="10" fillId="0" borderId="71"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176" fontId="1" fillId="0" borderId="28" xfId="0" applyNumberFormat="1" applyFont="1" applyFill="1" applyBorder="1" applyAlignment="1">
      <alignment horizontal="right" vertical="center"/>
    </xf>
    <xf numFmtId="38" fontId="9" fillId="0" borderId="29" xfId="0" applyNumberFormat="1" applyFont="1" applyFill="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176" fontId="1" fillId="0" borderId="17" xfId="0" applyNumberFormat="1" applyFont="1" applyFill="1" applyBorder="1" applyAlignment="1">
      <alignment horizontal="right" vertical="center"/>
    </xf>
    <xf numFmtId="38" fontId="9" fillId="0" borderId="19" xfId="0" applyNumberFormat="1" applyFont="1" applyFill="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_05RO001_202204150949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L84"/>
  <sheetViews>
    <sheetView showGridLines="0" tabSelected="1" topLeftCell="C1" zoomScale="85" zoomScaleNormal="85" zoomScaleSheetLayoutView="85" workbookViewId="0"/>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8" x14ac:dyDescent="0.15">
      <c r="D1" s="10" t="s">
        <v>354</v>
      </c>
    </row>
    <row r="2" spans="1:38" x14ac:dyDescent="0.15">
      <c r="D2" s="10" t="s">
        <v>355</v>
      </c>
    </row>
    <row r="3" spans="1:38" x14ac:dyDescent="0.15">
      <c r="D3" s="10" t="s">
        <v>356</v>
      </c>
    </row>
    <row r="4" spans="1:38" x14ac:dyDescent="0.15">
      <c r="D4" s="10" t="s">
        <v>357</v>
      </c>
    </row>
    <row r="5" spans="1:38" x14ac:dyDescent="0.15">
      <c r="D5" s="10" t="s">
        <v>358</v>
      </c>
    </row>
    <row r="6" spans="1:38" x14ac:dyDescent="0.15">
      <c r="D6" s="10" t="s">
        <v>359</v>
      </c>
    </row>
    <row r="7" spans="1:38" x14ac:dyDescent="0.15">
      <c r="D7" s="10" t="s">
        <v>360</v>
      </c>
    </row>
    <row r="8" spans="1:38"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8" ht="23.25" customHeight="1" x14ac:dyDescent="0.25">
      <c r="C9" s="8"/>
      <c r="D9" s="9" t="s">
        <v>416</v>
      </c>
      <c r="E9" s="9"/>
      <c r="F9" s="9"/>
      <c r="G9" s="9"/>
      <c r="H9" s="9"/>
      <c r="I9" s="9"/>
      <c r="J9" s="9"/>
      <c r="K9" s="9"/>
      <c r="L9" s="9"/>
      <c r="M9" s="9"/>
      <c r="N9" s="9"/>
      <c r="O9" s="9"/>
      <c r="P9" s="9"/>
      <c r="Q9" s="9"/>
      <c r="R9" s="9"/>
      <c r="S9" s="9"/>
      <c r="T9" s="9"/>
      <c r="U9" s="9"/>
      <c r="V9" s="9"/>
      <c r="W9" s="9"/>
      <c r="X9" s="9"/>
      <c r="Y9" s="9"/>
      <c r="Z9" s="9"/>
      <c r="AA9" s="9"/>
    </row>
    <row r="10" spans="1:38" ht="21" customHeight="1" x14ac:dyDescent="0.15">
      <c r="D10" s="11" t="s">
        <v>417</v>
      </c>
      <c r="E10" s="11"/>
      <c r="F10" s="11"/>
      <c r="G10" s="11"/>
      <c r="H10" s="11"/>
      <c r="I10" s="11"/>
      <c r="J10" s="11"/>
      <c r="K10" s="11"/>
      <c r="L10" s="11"/>
      <c r="M10" s="11"/>
      <c r="N10" s="11"/>
      <c r="O10" s="11"/>
      <c r="P10" s="11"/>
      <c r="Q10" s="11"/>
      <c r="R10" s="11"/>
      <c r="S10" s="11"/>
      <c r="T10" s="11"/>
      <c r="U10" s="11"/>
      <c r="V10" s="11"/>
      <c r="W10" s="11"/>
      <c r="X10" s="11"/>
      <c r="Y10" s="11"/>
      <c r="Z10" s="11"/>
      <c r="AA10" s="11"/>
    </row>
    <row r="11" spans="1:38"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407</v>
      </c>
      <c r="AB11" s="15"/>
    </row>
    <row r="12" spans="1:38" s="18" customFormat="1" ht="14.25" customHeight="1" thickBot="1" x14ac:dyDescent="0.2">
      <c r="A12" s="17" t="s">
        <v>330</v>
      </c>
      <c r="B12" s="17" t="s">
        <v>331</v>
      </c>
      <c r="D12" s="19" t="s">
        <v>0</v>
      </c>
      <c r="E12" s="20"/>
      <c r="F12" s="20"/>
      <c r="G12" s="20"/>
      <c r="H12" s="20"/>
      <c r="I12" s="20"/>
      <c r="J12" s="20"/>
      <c r="K12" s="21"/>
      <c r="L12" s="21"/>
      <c r="M12" s="21"/>
      <c r="N12" s="21"/>
      <c r="O12" s="21"/>
      <c r="P12" s="22" t="s">
        <v>332</v>
      </c>
      <c r="Q12" s="23"/>
      <c r="R12" s="20" t="s">
        <v>0</v>
      </c>
      <c r="S12" s="20"/>
      <c r="T12" s="20"/>
      <c r="U12" s="20"/>
      <c r="V12" s="20"/>
      <c r="W12" s="20"/>
      <c r="X12" s="20"/>
      <c r="Y12" s="20"/>
      <c r="Z12" s="22" t="s">
        <v>332</v>
      </c>
      <c r="AA12" s="23"/>
    </row>
    <row r="13" spans="1:38" ht="14.65" customHeight="1" x14ac:dyDescent="0.15">
      <c r="D13" s="24" t="s">
        <v>333</v>
      </c>
      <c r="E13" s="25"/>
      <c r="F13" s="26"/>
      <c r="G13" s="27"/>
      <c r="H13" s="27"/>
      <c r="I13" s="27"/>
      <c r="J13" s="27"/>
      <c r="K13" s="25"/>
      <c r="L13" s="25"/>
      <c r="M13" s="25"/>
      <c r="N13" s="25"/>
      <c r="O13" s="25"/>
      <c r="P13" s="28"/>
      <c r="Q13" s="29"/>
      <c r="R13" s="26" t="s">
        <v>334</v>
      </c>
      <c r="S13" s="26"/>
      <c r="T13" s="26"/>
      <c r="U13" s="26"/>
      <c r="V13" s="26"/>
      <c r="W13" s="26"/>
      <c r="X13" s="26"/>
      <c r="Y13" s="25"/>
      <c r="Z13" s="28"/>
      <c r="AA13" s="30"/>
      <c r="AK13" s="439"/>
      <c r="AL13" s="439"/>
    </row>
    <row r="14" spans="1:38" ht="14.65" customHeight="1" x14ac:dyDescent="0.15">
      <c r="A14" s="7" t="s">
        <v>3</v>
      </c>
      <c r="B14" s="7" t="s">
        <v>115</v>
      </c>
      <c r="D14" s="31"/>
      <c r="E14" s="26" t="s">
        <v>4</v>
      </c>
      <c r="F14" s="26"/>
      <c r="G14" s="26"/>
      <c r="H14" s="26"/>
      <c r="I14" s="26"/>
      <c r="J14" s="26"/>
      <c r="K14" s="25"/>
      <c r="L14" s="25"/>
      <c r="M14" s="25"/>
      <c r="N14" s="25"/>
      <c r="O14" s="25"/>
      <c r="P14" s="32">
        <v>36070470</v>
      </c>
      <c r="Q14" s="33" t="s">
        <v>411</v>
      </c>
      <c r="R14" s="26"/>
      <c r="S14" s="26" t="s">
        <v>116</v>
      </c>
      <c r="T14" s="26"/>
      <c r="U14" s="26"/>
      <c r="V14" s="26"/>
      <c r="W14" s="26"/>
      <c r="X14" s="26"/>
      <c r="Y14" s="25"/>
      <c r="Z14" s="32">
        <v>12372182</v>
      </c>
      <c r="AA14" s="34" t="s">
        <v>411</v>
      </c>
      <c r="AD14" s="10">
        <f>IF(AND(AD15="-",AD56="-",AD59="-"),"-",SUM(AD15,AD56,AD59))</f>
        <v>36070470177</v>
      </c>
      <c r="AE14" s="10">
        <f>IF(COUNTIF(AE15:AE19,"-")=COUNTA(AE15:AE19),"-",SUM(AE15:AE19))</f>
        <v>12372182152</v>
      </c>
      <c r="AK14" s="439"/>
      <c r="AL14" s="439"/>
    </row>
    <row r="15" spans="1:38" ht="14.65" customHeight="1" x14ac:dyDescent="0.15">
      <c r="A15" s="7" t="s">
        <v>5</v>
      </c>
      <c r="B15" s="7" t="s">
        <v>117</v>
      </c>
      <c r="D15" s="31"/>
      <c r="E15" s="26"/>
      <c r="F15" s="26" t="s">
        <v>6</v>
      </c>
      <c r="G15" s="26"/>
      <c r="H15" s="26"/>
      <c r="I15" s="26"/>
      <c r="J15" s="26"/>
      <c r="K15" s="25"/>
      <c r="L15" s="25"/>
      <c r="M15" s="25"/>
      <c r="N15" s="25"/>
      <c r="O15" s="25"/>
      <c r="P15" s="32">
        <v>33368525</v>
      </c>
      <c r="Q15" s="33" t="s">
        <v>411</v>
      </c>
      <c r="R15" s="26"/>
      <c r="S15" s="26"/>
      <c r="T15" s="26" t="s">
        <v>418</v>
      </c>
      <c r="U15" s="26"/>
      <c r="V15" s="26"/>
      <c r="W15" s="26"/>
      <c r="X15" s="26"/>
      <c r="Y15" s="25"/>
      <c r="Z15" s="32">
        <v>9729997</v>
      </c>
      <c r="AA15" s="34"/>
      <c r="AD15" s="10">
        <f>IF(AND(AD16="-",AD40="-",COUNTIF(AD53:AD55,"-")=COUNTA(AD53:AD55)),"-",SUM(AD16,AD40,AD53:AD55))</f>
        <v>33368524804</v>
      </c>
      <c r="AE15" s="10">
        <v>9729997001</v>
      </c>
      <c r="AK15" s="439"/>
      <c r="AL15" s="439"/>
    </row>
    <row r="16" spans="1:38" ht="14.65" customHeight="1" x14ac:dyDescent="0.15">
      <c r="A16" s="7" t="s">
        <v>7</v>
      </c>
      <c r="B16" s="7" t="s">
        <v>118</v>
      </c>
      <c r="D16" s="31"/>
      <c r="E16" s="26"/>
      <c r="F16" s="26"/>
      <c r="G16" s="26" t="s">
        <v>8</v>
      </c>
      <c r="H16" s="26"/>
      <c r="I16" s="26"/>
      <c r="J16" s="26"/>
      <c r="K16" s="25"/>
      <c r="L16" s="25"/>
      <c r="M16" s="25"/>
      <c r="N16" s="25"/>
      <c r="O16" s="25"/>
      <c r="P16" s="32">
        <v>16185026</v>
      </c>
      <c r="Q16" s="33"/>
      <c r="R16" s="26"/>
      <c r="S16" s="26"/>
      <c r="T16" s="26" t="s">
        <v>119</v>
      </c>
      <c r="U16" s="26"/>
      <c r="V16" s="26"/>
      <c r="W16" s="26"/>
      <c r="X16" s="26"/>
      <c r="Y16" s="25"/>
      <c r="Z16" s="32">
        <v>4541</v>
      </c>
      <c r="AA16" s="34"/>
      <c r="AD16" s="10">
        <f>IF(COUNTIF(AD17:AD39,"-")=COUNTA(AD17:AD39),"-",SUM(AD17:AD39))</f>
        <v>16185025799</v>
      </c>
      <c r="AE16" s="10">
        <v>4540700</v>
      </c>
      <c r="AK16" s="439"/>
      <c r="AL16" s="439"/>
    </row>
    <row r="17" spans="1:38" ht="14.65" customHeight="1" x14ac:dyDescent="0.15">
      <c r="A17" s="7" t="s">
        <v>9</v>
      </c>
      <c r="B17" s="7" t="s">
        <v>120</v>
      </c>
      <c r="D17" s="31"/>
      <c r="E17" s="26"/>
      <c r="F17" s="26"/>
      <c r="G17" s="26"/>
      <c r="H17" s="26" t="s">
        <v>10</v>
      </c>
      <c r="I17" s="26"/>
      <c r="J17" s="26"/>
      <c r="K17" s="25"/>
      <c r="L17" s="25"/>
      <c r="M17" s="25"/>
      <c r="N17" s="25"/>
      <c r="O17" s="25"/>
      <c r="P17" s="32">
        <v>6719694</v>
      </c>
      <c r="Q17" s="33"/>
      <c r="R17" s="26"/>
      <c r="S17" s="26"/>
      <c r="T17" s="26" t="s">
        <v>121</v>
      </c>
      <c r="U17" s="26"/>
      <c r="V17" s="26"/>
      <c r="W17" s="26"/>
      <c r="X17" s="26"/>
      <c r="Y17" s="25"/>
      <c r="Z17" s="32">
        <v>1527406</v>
      </c>
      <c r="AA17" s="34"/>
      <c r="AD17" s="10">
        <v>6719694475</v>
      </c>
      <c r="AE17" s="10">
        <v>1527405753</v>
      </c>
      <c r="AK17" s="439"/>
      <c r="AL17" s="439"/>
    </row>
    <row r="18" spans="1:38" ht="14.65" customHeight="1" x14ac:dyDescent="0.15">
      <c r="A18" s="7" t="s">
        <v>12</v>
      </c>
      <c r="B18" s="7" t="s">
        <v>122</v>
      </c>
      <c r="D18" s="31"/>
      <c r="E18" s="26"/>
      <c r="F18" s="26"/>
      <c r="G18" s="26"/>
      <c r="H18" s="26" t="s">
        <v>13</v>
      </c>
      <c r="I18" s="26"/>
      <c r="J18" s="26"/>
      <c r="K18" s="25"/>
      <c r="L18" s="25"/>
      <c r="M18" s="25"/>
      <c r="N18" s="25"/>
      <c r="O18" s="25"/>
      <c r="P18" s="32">
        <v>0</v>
      </c>
      <c r="Q18" s="33"/>
      <c r="R18" s="26"/>
      <c r="S18" s="26"/>
      <c r="T18" s="26" t="s">
        <v>123</v>
      </c>
      <c r="U18" s="26"/>
      <c r="V18" s="26"/>
      <c r="W18" s="26"/>
      <c r="X18" s="26"/>
      <c r="Y18" s="25"/>
      <c r="Z18" s="32">
        <v>0</v>
      </c>
      <c r="AA18" s="34"/>
      <c r="AD18" s="10">
        <v>0</v>
      </c>
      <c r="AE18" s="10">
        <v>0</v>
      </c>
      <c r="AK18" s="439"/>
      <c r="AL18" s="439"/>
    </row>
    <row r="19" spans="1:38" ht="14.65" customHeight="1" x14ac:dyDescent="0.15">
      <c r="A19" s="7" t="s">
        <v>14</v>
      </c>
      <c r="B19" s="7" t="s">
        <v>124</v>
      </c>
      <c r="D19" s="31"/>
      <c r="E19" s="26"/>
      <c r="F19" s="26"/>
      <c r="G19" s="26"/>
      <c r="H19" s="26" t="s">
        <v>15</v>
      </c>
      <c r="I19" s="26"/>
      <c r="J19" s="26"/>
      <c r="K19" s="25"/>
      <c r="L19" s="25"/>
      <c r="M19" s="25"/>
      <c r="N19" s="25"/>
      <c r="O19" s="25"/>
      <c r="P19" s="32">
        <v>719325</v>
      </c>
      <c r="Q19" s="33"/>
      <c r="R19" s="26"/>
      <c r="S19" s="26"/>
      <c r="T19" s="26" t="s">
        <v>44</v>
      </c>
      <c r="U19" s="26"/>
      <c r="V19" s="26"/>
      <c r="W19" s="26"/>
      <c r="X19" s="26"/>
      <c r="Y19" s="25"/>
      <c r="Z19" s="32">
        <v>1110239</v>
      </c>
      <c r="AA19" s="34"/>
      <c r="AD19" s="10">
        <v>719325492</v>
      </c>
      <c r="AE19" s="10">
        <v>1110238698</v>
      </c>
      <c r="AK19" s="439"/>
      <c r="AL19" s="439"/>
    </row>
    <row r="20" spans="1:38" ht="14.65" customHeight="1" x14ac:dyDescent="0.15">
      <c r="A20" s="7" t="s">
        <v>16</v>
      </c>
      <c r="B20" s="7" t="s">
        <v>125</v>
      </c>
      <c r="D20" s="31"/>
      <c r="E20" s="26"/>
      <c r="F20" s="26"/>
      <c r="G20" s="26"/>
      <c r="H20" s="26" t="s">
        <v>17</v>
      </c>
      <c r="I20" s="26"/>
      <c r="J20" s="26"/>
      <c r="K20" s="25"/>
      <c r="L20" s="25"/>
      <c r="M20" s="25"/>
      <c r="N20" s="25"/>
      <c r="O20" s="25"/>
      <c r="P20" s="32">
        <v>0</v>
      </c>
      <c r="Q20" s="33"/>
      <c r="R20" s="26"/>
      <c r="S20" s="26" t="s">
        <v>126</v>
      </c>
      <c r="T20" s="26"/>
      <c r="U20" s="26"/>
      <c r="V20" s="26"/>
      <c r="W20" s="26"/>
      <c r="X20" s="26"/>
      <c r="Y20" s="25"/>
      <c r="Z20" s="32">
        <v>1909714</v>
      </c>
      <c r="AA20" s="34"/>
      <c r="AD20" s="10">
        <v>0</v>
      </c>
      <c r="AE20" s="10">
        <f>IF(COUNTIF(AE21:AE28,"-")=COUNTA(AE21:AE28),"-",SUM(AE21:AE28))</f>
        <v>1909714199</v>
      </c>
      <c r="AK20" s="439"/>
      <c r="AL20" s="439"/>
    </row>
    <row r="21" spans="1:38" ht="14.65" customHeight="1" x14ac:dyDescent="0.15">
      <c r="A21" s="7" t="s">
        <v>18</v>
      </c>
      <c r="B21" s="7" t="s">
        <v>127</v>
      </c>
      <c r="D21" s="31"/>
      <c r="E21" s="26"/>
      <c r="F21" s="26"/>
      <c r="G21" s="26"/>
      <c r="H21" s="26" t="s">
        <v>19</v>
      </c>
      <c r="I21" s="26"/>
      <c r="J21" s="26"/>
      <c r="K21" s="25"/>
      <c r="L21" s="25"/>
      <c r="M21" s="25"/>
      <c r="N21" s="25"/>
      <c r="O21" s="25"/>
      <c r="P21" s="32">
        <v>23632675</v>
      </c>
      <c r="Q21" s="33"/>
      <c r="R21" s="26"/>
      <c r="S21" s="26"/>
      <c r="T21" s="26" t="s">
        <v>419</v>
      </c>
      <c r="U21" s="26"/>
      <c r="V21" s="26"/>
      <c r="W21" s="26"/>
      <c r="X21" s="26"/>
      <c r="Y21" s="25"/>
      <c r="Z21" s="32">
        <v>1435299</v>
      </c>
      <c r="AA21" s="34"/>
      <c r="AD21" s="10">
        <v>23632674558</v>
      </c>
      <c r="AE21" s="10">
        <v>1435298824</v>
      </c>
      <c r="AK21" s="439"/>
      <c r="AL21" s="439"/>
    </row>
    <row r="22" spans="1:38" ht="14.65" customHeight="1" x14ac:dyDescent="0.15">
      <c r="A22" s="7" t="s">
        <v>20</v>
      </c>
      <c r="B22" s="7" t="s">
        <v>128</v>
      </c>
      <c r="D22" s="31"/>
      <c r="E22" s="26"/>
      <c r="F22" s="26"/>
      <c r="G22" s="26"/>
      <c r="H22" s="26" t="s">
        <v>21</v>
      </c>
      <c r="I22" s="26"/>
      <c r="J22" s="26"/>
      <c r="K22" s="25"/>
      <c r="L22" s="25"/>
      <c r="M22" s="25"/>
      <c r="N22" s="25"/>
      <c r="O22" s="25"/>
      <c r="P22" s="32">
        <v>-15592956</v>
      </c>
      <c r="Q22" s="33"/>
      <c r="R22" s="26"/>
      <c r="S22" s="26"/>
      <c r="T22" s="26" t="s">
        <v>129</v>
      </c>
      <c r="U22" s="26"/>
      <c r="V22" s="26"/>
      <c r="W22" s="26"/>
      <c r="X22" s="26"/>
      <c r="Y22" s="25"/>
      <c r="Z22" s="32">
        <v>306419</v>
      </c>
      <c r="AA22" s="34"/>
      <c r="AD22" s="10">
        <v>-15592956184</v>
      </c>
      <c r="AE22" s="10">
        <v>306418578</v>
      </c>
      <c r="AK22" s="439"/>
      <c r="AL22" s="439"/>
    </row>
    <row r="23" spans="1:38" ht="14.65" customHeight="1" x14ac:dyDescent="0.15">
      <c r="A23" s="7" t="s">
        <v>335</v>
      </c>
      <c r="B23" s="7" t="s">
        <v>130</v>
      </c>
      <c r="D23" s="31"/>
      <c r="E23" s="26"/>
      <c r="F23" s="26"/>
      <c r="G23" s="26"/>
      <c r="H23" s="26" t="s">
        <v>22</v>
      </c>
      <c r="I23" s="26"/>
      <c r="J23" s="26"/>
      <c r="K23" s="25"/>
      <c r="L23" s="25"/>
      <c r="M23" s="25"/>
      <c r="N23" s="25"/>
      <c r="O23" s="25"/>
      <c r="P23" s="32">
        <v>0</v>
      </c>
      <c r="Q23" s="33"/>
      <c r="R23" s="26"/>
      <c r="S23" s="26"/>
      <c r="T23" s="26" t="s">
        <v>131</v>
      </c>
      <c r="U23" s="26"/>
      <c r="V23" s="26"/>
      <c r="W23" s="26"/>
      <c r="X23" s="26"/>
      <c r="Y23" s="25"/>
      <c r="Z23" s="32">
        <v>0</v>
      </c>
      <c r="AA23" s="34"/>
      <c r="AD23" s="10">
        <v>0</v>
      </c>
      <c r="AE23" s="10">
        <v>0</v>
      </c>
      <c r="AK23" s="439"/>
      <c r="AL23" s="439"/>
    </row>
    <row r="24" spans="1:38" ht="14.65" customHeight="1" x14ac:dyDescent="0.15">
      <c r="A24" s="7" t="s">
        <v>23</v>
      </c>
      <c r="B24" s="7" t="s">
        <v>132</v>
      </c>
      <c r="D24" s="31"/>
      <c r="E24" s="26"/>
      <c r="F24" s="26"/>
      <c r="G24" s="26"/>
      <c r="H24" s="26" t="s">
        <v>24</v>
      </c>
      <c r="I24" s="26"/>
      <c r="J24" s="26"/>
      <c r="K24" s="25"/>
      <c r="L24" s="25"/>
      <c r="M24" s="25"/>
      <c r="N24" s="25"/>
      <c r="O24" s="25"/>
      <c r="P24" s="32">
        <v>522672</v>
      </c>
      <c r="Q24" s="33"/>
      <c r="R24" s="25"/>
      <c r="S24" s="26"/>
      <c r="T24" s="26" t="s">
        <v>133</v>
      </c>
      <c r="U24" s="26"/>
      <c r="V24" s="26"/>
      <c r="W24" s="26"/>
      <c r="X24" s="26"/>
      <c r="Y24" s="25"/>
      <c r="Z24" s="32">
        <v>1167</v>
      </c>
      <c r="AA24" s="34"/>
      <c r="AD24" s="10">
        <v>522672291</v>
      </c>
      <c r="AE24" s="10">
        <v>1167187</v>
      </c>
      <c r="AK24" s="439"/>
      <c r="AL24" s="439"/>
    </row>
    <row r="25" spans="1:38" ht="14.65" customHeight="1" x14ac:dyDescent="0.15">
      <c r="A25" s="7" t="s">
        <v>25</v>
      </c>
      <c r="B25" s="7" t="s">
        <v>134</v>
      </c>
      <c r="D25" s="31"/>
      <c r="E25" s="26"/>
      <c r="F25" s="26"/>
      <c r="G25" s="26"/>
      <c r="H25" s="26" t="s">
        <v>26</v>
      </c>
      <c r="I25" s="26"/>
      <c r="J25" s="26"/>
      <c r="K25" s="25"/>
      <c r="L25" s="25"/>
      <c r="M25" s="25"/>
      <c r="N25" s="25"/>
      <c r="O25" s="25"/>
      <c r="P25" s="32">
        <v>-301177</v>
      </c>
      <c r="Q25" s="33"/>
      <c r="R25" s="25"/>
      <c r="S25" s="26"/>
      <c r="T25" s="26" t="s">
        <v>135</v>
      </c>
      <c r="U25" s="26"/>
      <c r="V25" s="26"/>
      <c r="W25" s="26"/>
      <c r="X25" s="26"/>
      <c r="Y25" s="25"/>
      <c r="Z25" s="32">
        <v>0</v>
      </c>
      <c r="AA25" s="34"/>
      <c r="AD25" s="10">
        <v>-301176986</v>
      </c>
      <c r="AE25" s="10">
        <v>0</v>
      </c>
      <c r="AK25" s="439"/>
      <c r="AL25" s="439"/>
    </row>
    <row r="26" spans="1:38" ht="14.65" customHeight="1" x14ac:dyDescent="0.15">
      <c r="A26" s="7" t="s">
        <v>336</v>
      </c>
      <c r="B26" s="7" t="s">
        <v>136</v>
      </c>
      <c r="D26" s="31"/>
      <c r="E26" s="26"/>
      <c r="F26" s="26"/>
      <c r="G26" s="26"/>
      <c r="H26" s="26" t="s">
        <v>27</v>
      </c>
      <c r="I26" s="26"/>
      <c r="J26" s="26"/>
      <c r="K26" s="25"/>
      <c r="L26" s="25"/>
      <c r="M26" s="25"/>
      <c r="N26" s="25"/>
      <c r="O26" s="25"/>
      <c r="P26" s="32">
        <v>0</v>
      </c>
      <c r="Q26" s="33"/>
      <c r="R26" s="26"/>
      <c r="S26" s="26"/>
      <c r="T26" s="26" t="s">
        <v>137</v>
      </c>
      <c r="U26" s="26"/>
      <c r="V26" s="26"/>
      <c r="W26" s="26"/>
      <c r="X26" s="26"/>
      <c r="Y26" s="25"/>
      <c r="Z26" s="32">
        <v>99886</v>
      </c>
      <c r="AA26" s="34"/>
      <c r="AD26" s="10">
        <v>0</v>
      </c>
      <c r="AE26" s="10">
        <v>99886052</v>
      </c>
      <c r="AK26" s="439"/>
      <c r="AL26" s="439"/>
    </row>
    <row r="27" spans="1:38" ht="14.65" customHeight="1" x14ac:dyDescent="0.15">
      <c r="A27" s="7" t="s">
        <v>28</v>
      </c>
      <c r="B27" s="7" t="s">
        <v>138</v>
      </c>
      <c r="D27" s="31"/>
      <c r="E27" s="26"/>
      <c r="F27" s="26"/>
      <c r="G27" s="26"/>
      <c r="H27" s="26" t="s">
        <v>29</v>
      </c>
      <c r="I27" s="35"/>
      <c r="J27" s="35"/>
      <c r="K27" s="36"/>
      <c r="L27" s="36"/>
      <c r="M27" s="36"/>
      <c r="N27" s="36"/>
      <c r="O27" s="36"/>
      <c r="P27" s="32">
        <v>0</v>
      </c>
      <c r="Q27" s="33"/>
      <c r="R27" s="26"/>
      <c r="S27" s="26"/>
      <c r="T27" s="26" t="s">
        <v>139</v>
      </c>
      <c r="U27" s="26"/>
      <c r="V27" s="26"/>
      <c r="W27" s="26"/>
      <c r="X27" s="26"/>
      <c r="Y27" s="25"/>
      <c r="Z27" s="32">
        <v>62341</v>
      </c>
      <c r="AA27" s="34"/>
      <c r="AD27" s="10">
        <v>0</v>
      </c>
      <c r="AE27" s="10">
        <v>62341220</v>
      </c>
      <c r="AK27" s="439"/>
      <c r="AL27" s="439"/>
    </row>
    <row r="28" spans="1:38" ht="14.65" customHeight="1" x14ac:dyDescent="0.15">
      <c r="A28" s="7" t="s">
        <v>30</v>
      </c>
      <c r="B28" s="7" t="s">
        <v>140</v>
      </c>
      <c r="D28" s="31"/>
      <c r="E28" s="26"/>
      <c r="F28" s="26"/>
      <c r="G28" s="26"/>
      <c r="H28" s="26" t="s">
        <v>31</v>
      </c>
      <c r="I28" s="35"/>
      <c r="J28" s="35"/>
      <c r="K28" s="36"/>
      <c r="L28" s="36"/>
      <c r="M28" s="36"/>
      <c r="N28" s="36"/>
      <c r="O28" s="36"/>
      <c r="P28" s="32">
        <v>0</v>
      </c>
      <c r="Q28" s="33"/>
      <c r="R28" s="26"/>
      <c r="S28" s="26"/>
      <c r="T28" s="26" t="s">
        <v>44</v>
      </c>
      <c r="U28" s="26"/>
      <c r="V28" s="26"/>
      <c r="W28" s="26"/>
      <c r="X28" s="26"/>
      <c r="Y28" s="25"/>
      <c r="Z28" s="32">
        <v>4602</v>
      </c>
      <c r="AA28" s="34"/>
      <c r="AD28" s="10">
        <v>0</v>
      </c>
      <c r="AE28" s="10">
        <v>4602338</v>
      </c>
      <c r="AK28" s="439"/>
      <c r="AL28" s="439"/>
    </row>
    <row r="29" spans="1:38" ht="14.65" customHeight="1" x14ac:dyDescent="0.15">
      <c r="A29" s="7" t="s">
        <v>337</v>
      </c>
      <c r="B29" s="7" t="s">
        <v>113</v>
      </c>
      <c r="D29" s="31"/>
      <c r="E29" s="26"/>
      <c r="F29" s="26"/>
      <c r="G29" s="26"/>
      <c r="H29" s="26" t="s">
        <v>32</v>
      </c>
      <c r="I29" s="35"/>
      <c r="J29" s="35"/>
      <c r="K29" s="36"/>
      <c r="L29" s="36"/>
      <c r="M29" s="36"/>
      <c r="N29" s="36"/>
      <c r="O29" s="36"/>
      <c r="P29" s="32">
        <v>0</v>
      </c>
      <c r="Q29" s="33"/>
      <c r="R29" s="37" t="s">
        <v>114</v>
      </c>
      <c r="S29" s="38"/>
      <c r="T29" s="38"/>
      <c r="U29" s="38"/>
      <c r="V29" s="38"/>
      <c r="W29" s="38"/>
      <c r="X29" s="38"/>
      <c r="Y29" s="38"/>
      <c r="Z29" s="39">
        <v>14281896</v>
      </c>
      <c r="AA29" s="40"/>
      <c r="AD29" s="10">
        <v>0</v>
      </c>
      <c r="AE29" s="10">
        <f>IF(AND(AE14="-",AE20="-"),"-",SUM(AE14,AE20))</f>
        <v>14281896351</v>
      </c>
      <c r="AK29" s="439"/>
      <c r="AL29" s="439"/>
    </row>
    <row r="30" spans="1:38" ht="14.65" customHeight="1" x14ac:dyDescent="0.15">
      <c r="A30" s="7" t="s">
        <v>33</v>
      </c>
      <c r="D30" s="31"/>
      <c r="E30" s="26"/>
      <c r="F30" s="26"/>
      <c r="G30" s="26"/>
      <c r="H30" s="26" t="s">
        <v>34</v>
      </c>
      <c r="I30" s="35"/>
      <c r="J30" s="35"/>
      <c r="K30" s="36"/>
      <c r="L30" s="36"/>
      <c r="M30" s="36"/>
      <c r="N30" s="36"/>
      <c r="O30" s="36"/>
      <c r="P30" s="32">
        <v>0</v>
      </c>
      <c r="Q30" s="33"/>
      <c r="R30" s="26" t="s">
        <v>338</v>
      </c>
      <c r="S30" s="41"/>
      <c r="T30" s="41"/>
      <c r="U30" s="41"/>
      <c r="V30" s="41"/>
      <c r="W30" s="41"/>
      <c r="X30" s="41"/>
      <c r="Y30" s="41"/>
      <c r="Z30" s="42"/>
      <c r="AA30" s="43"/>
      <c r="AD30" s="10">
        <v>0</v>
      </c>
      <c r="AK30" s="439"/>
      <c r="AL30" s="439"/>
    </row>
    <row r="31" spans="1:38" ht="14.65" customHeight="1" x14ac:dyDescent="0.15">
      <c r="A31" s="7" t="s">
        <v>35</v>
      </c>
      <c r="B31" s="7" t="s">
        <v>143</v>
      </c>
      <c r="D31" s="31"/>
      <c r="E31" s="26"/>
      <c r="F31" s="26"/>
      <c r="G31" s="26"/>
      <c r="H31" s="26" t="s">
        <v>36</v>
      </c>
      <c r="I31" s="35"/>
      <c r="J31" s="35"/>
      <c r="K31" s="36"/>
      <c r="L31" s="36"/>
      <c r="M31" s="36"/>
      <c r="N31" s="36"/>
      <c r="O31" s="36"/>
      <c r="P31" s="32">
        <v>0</v>
      </c>
      <c r="Q31" s="33"/>
      <c r="R31" s="26"/>
      <c r="S31" s="26" t="s">
        <v>144</v>
      </c>
      <c r="T31" s="26"/>
      <c r="U31" s="26"/>
      <c r="V31" s="26"/>
      <c r="W31" s="26"/>
      <c r="X31" s="26"/>
      <c r="Y31" s="25"/>
      <c r="Z31" s="32">
        <v>38206391</v>
      </c>
      <c r="AA31" s="34"/>
      <c r="AD31" s="10">
        <v>0</v>
      </c>
      <c r="AE31" s="10">
        <v>38206390974</v>
      </c>
      <c r="AK31" s="439"/>
      <c r="AL31" s="439"/>
    </row>
    <row r="32" spans="1:38" ht="14.65" customHeight="1" x14ac:dyDescent="0.15">
      <c r="A32" s="7" t="s">
        <v>339</v>
      </c>
      <c r="B32" s="7" t="s">
        <v>145</v>
      </c>
      <c r="D32" s="31"/>
      <c r="E32" s="26"/>
      <c r="F32" s="26"/>
      <c r="G32" s="26"/>
      <c r="H32" s="26" t="s">
        <v>37</v>
      </c>
      <c r="I32" s="35"/>
      <c r="J32" s="35"/>
      <c r="K32" s="36"/>
      <c r="L32" s="36"/>
      <c r="M32" s="36"/>
      <c r="N32" s="36"/>
      <c r="O32" s="36"/>
      <c r="P32" s="32">
        <v>0</v>
      </c>
      <c r="Q32" s="33"/>
      <c r="R32" s="26"/>
      <c r="S32" s="25" t="s">
        <v>146</v>
      </c>
      <c r="T32" s="26"/>
      <c r="U32" s="26"/>
      <c r="V32" s="26"/>
      <c r="W32" s="26"/>
      <c r="X32" s="26"/>
      <c r="Y32" s="25"/>
      <c r="Z32" s="32">
        <v>-13130017</v>
      </c>
      <c r="AA32" s="34"/>
      <c r="AD32" s="10">
        <v>0</v>
      </c>
      <c r="AE32" s="10">
        <v>-13130016823</v>
      </c>
      <c r="AK32" s="439"/>
      <c r="AL32" s="439"/>
    </row>
    <row r="33" spans="1:38" ht="14.65" customHeight="1" x14ac:dyDescent="0.15">
      <c r="A33" s="7" t="s">
        <v>38</v>
      </c>
      <c r="B33" s="7" t="s">
        <v>147</v>
      </c>
      <c r="D33" s="31"/>
      <c r="E33" s="26"/>
      <c r="F33" s="26"/>
      <c r="G33" s="26"/>
      <c r="H33" s="26" t="s">
        <v>39</v>
      </c>
      <c r="I33" s="35"/>
      <c r="J33" s="35"/>
      <c r="K33" s="36"/>
      <c r="L33" s="36"/>
      <c r="M33" s="36"/>
      <c r="N33" s="36"/>
      <c r="O33" s="36"/>
      <c r="P33" s="32">
        <v>0</v>
      </c>
      <c r="Q33" s="33"/>
      <c r="R33" s="26"/>
      <c r="S33" s="26" t="s">
        <v>148</v>
      </c>
      <c r="T33" s="26"/>
      <c r="U33" s="26"/>
      <c r="V33" s="26"/>
      <c r="W33" s="26"/>
      <c r="X33" s="26"/>
      <c r="Y33" s="25"/>
      <c r="Z33" s="32">
        <v>-426</v>
      </c>
      <c r="AA33" s="34"/>
      <c r="AD33" s="10">
        <v>0</v>
      </c>
      <c r="AE33" s="10">
        <v>-426000</v>
      </c>
      <c r="AK33" s="439"/>
      <c r="AL33" s="439"/>
    </row>
    <row r="34" spans="1:38" ht="14.65" customHeight="1" x14ac:dyDescent="0.15">
      <c r="A34" s="7" t="s">
        <v>40</v>
      </c>
      <c r="D34" s="31"/>
      <c r="E34" s="26"/>
      <c r="F34" s="26"/>
      <c r="G34" s="26"/>
      <c r="H34" s="26" t="s">
        <v>41</v>
      </c>
      <c r="I34" s="35"/>
      <c r="J34" s="35"/>
      <c r="K34" s="36"/>
      <c r="L34" s="36"/>
      <c r="M34" s="36"/>
      <c r="N34" s="36"/>
      <c r="O34" s="36"/>
      <c r="P34" s="32">
        <v>0</v>
      </c>
      <c r="Q34" s="33"/>
      <c r="R34" s="31"/>
      <c r="S34" s="26"/>
      <c r="T34" s="26"/>
      <c r="U34" s="26"/>
      <c r="V34" s="26"/>
      <c r="W34" s="26"/>
      <c r="X34" s="26"/>
      <c r="Y34" s="25"/>
      <c r="Z34" s="32"/>
      <c r="AA34" s="44"/>
      <c r="AD34" s="10">
        <v>0</v>
      </c>
      <c r="AK34" s="439"/>
      <c r="AL34" s="439"/>
    </row>
    <row r="35" spans="1:38" ht="14.65" customHeight="1" x14ac:dyDescent="0.15">
      <c r="A35" s="7" t="s">
        <v>340</v>
      </c>
      <c r="D35" s="31"/>
      <c r="E35" s="26"/>
      <c r="F35" s="26"/>
      <c r="G35" s="26"/>
      <c r="H35" s="26" t="s">
        <v>42</v>
      </c>
      <c r="I35" s="35"/>
      <c r="J35" s="35"/>
      <c r="K35" s="36"/>
      <c r="L35" s="36"/>
      <c r="M35" s="36"/>
      <c r="N35" s="36"/>
      <c r="O35" s="36"/>
      <c r="P35" s="32">
        <v>0</v>
      </c>
      <c r="Q35" s="33"/>
      <c r="R35" s="31"/>
      <c r="S35" s="26"/>
      <c r="T35" s="26"/>
      <c r="U35" s="26"/>
      <c r="V35" s="26"/>
      <c r="W35" s="26"/>
      <c r="X35" s="26"/>
      <c r="Y35" s="25"/>
      <c r="Z35" s="32"/>
      <c r="AA35" s="44"/>
      <c r="AD35" s="10">
        <v>0</v>
      </c>
      <c r="AK35" s="439"/>
      <c r="AL35" s="439"/>
    </row>
    <row r="36" spans="1:38" ht="14.65" customHeight="1" x14ac:dyDescent="0.15">
      <c r="A36" s="7" t="s">
        <v>43</v>
      </c>
      <c r="D36" s="31"/>
      <c r="E36" s="26"/>
      <c r="F36" s="26"/>
      <c r="G36" s="26"/>
      <c r="H36" s="26" t="s">
        <v>44</v>
      </c>
      <c r="I36" s="26"/>
      <c r="J36" s="26"/>
      <c r="K36" s="25"/>
      <c r="L36" s="25"/>
      <c r="M36" s="25"/>
      <c r="N36" s="25"/>
      <c r="O36" s="25"/>
      <c r="P36" s="32">
        <v>4860</v>
      </c>
      <c r="Q36" s="33"/>
      <c r="R36" s="45"/>
      <c r="S36" s="46"/>
      <c r="T36" s="46"/>
      <c r="U36" s="46"/>
      <c r="V36" s="46"/>
      <c r="W36" s="46"/>
      <c r="X36" s="46"/>
      <c r="Y36" s="46"/>
      <c r="Z36" s="32"/>
      <c r="AA36" s="34"/>
      <c r="AD36" s="10">
        <v>4860000</v>
      </c>
      <c r="AK36" s="439"/>
      <c r="AL36" s="439"/>
    </row>
    <row r="37" spans="1:38" ht="14.65" customHeight="1" x14ac:dyDescent="0.15">
      <c r="A37" s="7" t="s">
        <v>45</v>
      </c>
      <c r="D37" s="31"/>
      <c r="E37" s="26"/>
      <c r="F37" s="26"/>
      <c r="G37" s="26"/>
      <c r="H37" s="26" t="s">
        <v>46</v>
      </c>
      <c r="I37" s="26"/>
      <c r="J37" s="26"/>
      <c r="K37" s="25"/>
      <c r="L37" s="25"/>
      <c r="M37" s="25"/>
      <c r="N37" s="25"/>
      <c r="O37" s="25"/>
      <c r="P37" s="32">
        <v>-816</v>
      </c>
      <c r="Q37" s="33"/>
      <c r="R37" s="31"/>
      <c r="S37" s="41"/>
      <c r="T37" s="41"/>
      <c r="U37" s="41"/>
      <c r="V37" s="41"/>
      <c r="W37" s="41"/>
      <c r="X37" s="41"/>
      <c r="Y37" s="41"/>
      <c r="Z37" s="42"/>
      <c r="AA37" s="47"/>
      <c r="AD37" s="10">
        <v>-816441</v>
      </c>
      <c r="AK37" s="439"/>
      <c r="AL37" s="439"/>
    </row>
    <row r="38" spans="1:38" ht="14.65" customHeight="1" x14ac:dyDescent="0.15">
      <c r="A38" s="7" t="s">
        <v>341</v>
      </c>
      <c r="D38" s="31"/>
      <c r="E38" s="26"/>
      <c r="F38" s="26"/>
      <c r="G38" s="26"/>
      <c r="H38" s="26" t="s">
        <v>47</v>
      </c>
      <c r="I38" s="26"/>
      <c r="J38" s="26"/>
      <c r="K38" s="25"/>
      <c r="L38" s="25"/>
      <c r="M38" s="25"/>
      <c r="N38" s="25"/>
      <c r="O38" s="25"/>
      <c r="P38" s="32">
        <v>0</v>
      </c>
      <c r="Q38" s="33"/>
      <c r="R38" s="26"/>
      <c r="S38" s="41"/>
      <c r="T38" s="41"/>
      <c r="U38" s="41"/>
      <c r="V38" s="41"/>
      <c r="W38" s="41"/>
      <c r="X38" s="41"/>
      <c r="Y38" s="41"/>
      <c r="Z38" s="42"/>
      <c r="AA38" s="47"/>
      <c r="AD38" s="10">
        <v>0</v>
      </c>
      <c r="AK38" s="439"/>
      <c r="AL38" s="439"/>
    </row>
    <row r="39" spans="1:38" ht="14.65" customHeight="1" x14ac:dyDescent="0.15">
      <c r="A39" s="7" t="s">
        <v>48</v>
      </c>
      <c r="D39" s="31"/>
      <c r="E39" s="26"/>
      <c r="F39" s="26"/>
      <c r="G39" s="26"/>
      <c r="H39" s="26" t="s">
        <v>49</v>
      </c>
      <c r="I39" s="26"/>
      <c r="J39" s="26"/>
      <c r="K39" s="25"/>
      <c r="L39" s="25"/>
      <c r="M39" s="25"/>
      <c r="N39" s="25"/>
      <c r="O39" s="25"/>
      <c r="P39" s="32">
        <v>480749</v>
      </c>
      <c r="Q39" s="33"/>
      <c r="R39" s="26"/>
      <c r="S39" s="26"/>
      <c r="T39" s="26"/>
      <c r="U39" s="26"/>
      <c r="V39" s="26"/>
      <c r="W39" s="26"/>
      <c r="X39" s="26"/>
      <c r="Y39" s="25"/>
      <c r="Z39" s="32"/>
      <c r="AA39" s="44"/>
      <c r="AD39" s="10">
        <v>480748594</v>
      </c>
      <c r="AK39" s="439"/>
      <c r="AL39" s="439"/>
    </row>
    <row r="40" spans="1:38" ht="14.65" customHeight="1" x14ac:dyDescent="0.15">
      <c r="A40" s="7" t="s">
        <v>50</v>
      </c>
      <c r="D40" s="31"/>
      <c r="E40" s="26"/>
      <c r="F40" s="26"/>
      <c r="G40" s="26" t="s">
        <v>51</v>
      </c>
      <c r="H40" s="26"/>
      <c r="I40" s="26"/>
      <c r="J40" s="26"/>
      <c r="K40" s="25"/>
      <c r="L40" s="25"/>
      <c r="M40" s="25"/>
      <c r="N40" s="25"/>
      <c r="O40" s="25"/>
      <c r="P40" s="32">
        <v>16251402</v>
      </c>
      <c r="Q40" s="33" t="s">
        <v>411</v>
      </c>
      <c r="R40" s="26"/>
      <c r="S40" s="25"/>
      <c r="T40" s="26"/>
      <c r="U40" s="26"/>
      <c r="V40" s="26"/>
      <c r="W40" s="26"/>
      <c r="X40" s="26"/>
      <c r="Y40" s="25"/>
      <c r="Z40" s="32"/>
      <c r="AA40" s="44"/>
      <c r="AD40" s="10">
        <f>IF(COUNTIF(AD41:AD52,"-")=COUNTA(AD41:AD52),"-",SUM(AD41:AD52))</f>
        <v>16251401815</v>
      </c>
      <c r="AK40" s="439"/>
      <c r="AL40" s="439"/>
    </row>
    <row r="41" spans="1:38" ht="14.65" customHeight="1" x14ac:dyDescent="0.15">
      <c r="A41" s="7" t="s">
        <v>52</v>
      </c>
      <c r="D41" s="31"/>
      <c r="E41" s="26"/>
      <c r="F41" s="26"/>
      <c r="G41" s="26"/>
      <c r="H41" s="26" t="s">
        <v>10</v>
      </c>
      <c r="I41" s="26"/>
      <c r="J41" s="26"/>
      <c r="K41" s="25"/>
      <c r="L41" s="25"/>
      <c r="M41" s="25"/>
      <c r="N41" s="25"/>
      <c r="O41" s="25"/>
      <c r="P41" s="32">
        <v>1299128</v>
      </c>
      <c r="Q41" s="33"/>
      <c r="R41" s="24"/>
      <c r="S41" s="25"/>
      <c r="T41" s="25"/>
      <c r="U41" s="25"/>
      <c r="V41" s="25"/>
      <c r="W41" s="25"/>
      <c r="X41" s="25"/>
      <c r="Y41" s="48"/>
      <c r="Z41" s="32"/>
      <c r="AA41" s="44"/>
      <c r="AD41" s="10">
        <v>1299127618</v>
      </c>
      <c r="AK41" s="439"/>
      <c r="AL41" s="439"/>
    </row>
    <row r="42" spans="1:38" ht="14.65" customHeight="1" x14ac:dyDescent="0.15">
      <c r="A42" s="7" t="s">
        <v>53</v>
      </c>
      <c r="D42" s="31"/>
      <c r="E42" s="26"/>
      <c r="F42" s="26"/>
      <c r="G42" s="26"/>
      <c r="H42" s="26" t="s">
        <v>13</v>
      </c>
      <c r="I42" s="26"/>
      <c r="J42" s="26"/>
      <c r="K42" s="25"/>
      <c r="L42" s="25"/>
      <c r="M42" s="25"/>
      <c r="N42" s="25"/>
      <c r="O42" s="25"/>
      <c r="P42" s="32">
        <v>0</v>
      </c>
      <c r="Q42" s="33"/>
      <c r="R42" s="25"/>
      <c r="S42" s="25"/>
      <c r="T42" s="25"/>
      <c r="U42" s="25"/>
      <c r="V42" s="25"/>
      <c r="W42" s="25"/>
      <c r="X42" s="25"/>
      <c r="Y42" s="25"/>
      <c r="Z42" s="32"/>
      <c r="AA42" s="44"/>
      <c r="AD42" s="10">
        <v>0</v>
      </c>
      <c r="AK42" s="439"/>
      <c r="AL42" s="439"/>
    </row>
    <row r="43" spans="1:38" ht="14.65" customHeight="1" x14ac:dyDescent="0.15">
      <c r="A43" s="7" t="s">
        <v>54</v>
      </c>
      <c r="D43" s="31"/>
      <c r="E43" s="26"/>
      <c r="F43" s="26"/>
      <c r="G43" s="26"/>
      <c r="H43" s="26" t="s">
        <v>19</v>
      </c>
      <c r="I43" s="26"/>
      <c r="J43" s="26"/>
      <c r="K43" s="25"/>
      <c r="L43" s="25"/>
      <c r="M43" s="25"/>
      <c r="N43" s="25"/>
      <c r="O43" s="25"/>
      <c r="P43" s="32">
        <v>1890904</v>
      </c>
      <c r="Q43" s="33"/>
      <c r="R43" s="49"/>
      <c r="S43" s="49"/>
      <c r="T43" s="49"/>
      <c r="U43" s="49"/>
      <c r="V43" s="49"/>
      <c r="W43" s="49"/>
      <c r="X43" s="49"/>
      <c r="Y43" s="49"/>
      <c r="Z43" s="28"/>
      <c r="AA43" s="50"/>
      <c r="AD43" s="10">
        <v>1890903580</v>
      </c>
      <c r="AK43" s="439"/>
      <c r="AL43" s="439"/>
    </row>
    <row r="44" spans="1:38" ht="14.65" customHeight="1" x14ac:dyDescent="0.15">
      <c r="A44" s="7" t="s">
        <v>55</v>
      </c>
      <c r="D44" s="31"/>
      <c r="E44" s="26"/>
      <c r="F44" s="26"/>
      <c r="G44" s="26"/>
      <c r="H44" s="26" t="s">
        <v>21</v>
      </c>
      <c r="I44" s="26"/>
      <c r="J44" s="26"/>
      <c r="K44" s="25"/>
      <c r="L44" s="25"/>
      <c r="M44" s="25"/>
      <c r="N44" s="25"/>
      <c r="O44" s="25"/>
      <c r="P44" s="32">
        <v>-853167</v>
      </c>
      <c r="Q44" s="33"/>
      <c r="R44" s="49"/>
      <c r="S44" s="49"/>
      <c r="T44" s="49"/>
      <c r="U44" s="49"/>
      <c r="V44" s="49"/>
      <c r="W44" s="49"/>
      <c r="X44" s="49"/>
      <c r="Y44" s="49"/>
      <c r="Z44" s="28"/>
      <c r="AA44" s="50"/>
      <c r="AD44" s="10">
        <v>-853166530</v>
      </c>
      <c r="AK44" s="439"/>
      <c r="AL44" s="439"/>
    </row>
    <row r="45" spans="1:38" ht="14.65" customHeight="1" x14ac:dyDescent="0.15">
      <c r="A45" s="7" t="s">
        <v>56</v>
      </c>
      <c r="D45" s="31"/>
      <c r="E45" s="26"/>
      <c r="F45" s="26"/>
      <c r="G45" s="26"/>
      <c r="H45" s="26" t="s">
        <v>22</v>
      </c>
      <c r="I45" s="26"/>
      <c r="J45" s="26"/>
      <c r="K45" s="25"/>
      <c r="L45" s="25"/>
      <c r="M45" s="25"/>
      <c r="N45" s="25"/>
      <c r="O45" s="25"/>
      <c r="P45" s="32">
        <v>0</v>
      </c>
      <c r="Q45" s="33"/>
      <c r="R45" s="49"/>
      <c r="S45" s="49"/>
      <c r="T45" s="49"/>
      <c r="U45" s="49"/>
      <c r="V45" s="49"/>
      <c r="W45" s="49"/>
      <c r="X45" s="49"/>
      <c r="Y45" s="49"/>
      <c r="Z45" s="28"/>
      <c r="AA45" s="50"/>
      <c r="AD45" s="10">
        <v>0</v>
      </c>
      <c r="AK45" s="439"/>
      <c r="AL45" s="439"/>
    </row>
    <row r="46" spans="1:38" ht="14.65" customHeight="1" x14ac:dyDescent="0.15">
      <c r="A46" s="7" t="s">
        <v>57</v>
      </c>
      <c r="D46" s="31"/>
      <c r="E46" s="26"/>
      <c r="F46" s="26"/>
      <c r="G46" s="26"/>
      <c r="H46" s="26" t="s">
        <v>24</v>
      </c>
      <c r="I46" s="26"/>
      <c r="J46" s="26"/>
      <c r="K46" s="25"/>
      <c r="L46" s="25"/>
      <c r="M46" s="25"/>
      <c r="N46" s="25"/>
      <c r="O46" s="25"/>
      <c r="P46" s="32">
        <v>29228432</v>
      </c>
      <c r="Q46" s="33"/>
      <c r="R46" s="49"/>
      <c r="S46" s="49"/>
      <c r="T46" s="49"/>
      <c r="U46" s="49"/>
      <c r="V46" s="49"/>
      <c r="W46" s="49"/>
      <c r="X46" s="49"/>
      <c r="Y46" s="49"/>
      <c r="Z46" s="28"/>
      <c r="AA46" s="50"/>
      <c r="AD46" s="10">
        <v>29228431996</v>
      </c>
      <c r="AK46" s="439"/>
      <c r="AL46" s="439"/>
    </row>
    <row r="47" spans="1:38" ht="14.65" customHeight="1" x14ac:dyDescent="0.15">
      <c r="A47" s="7" t="s">
        <v>58</v>
      </c>
      <c r="D47" s="31"/>
      <c r="E47" s="26"/>
      <c r="F47" s="26"/>
      <c r="G47" s="26"/>
      <c r="H47" s="26" t="s">
        <v>26</v>
      </c>
      <c r="I47" s="26"/>
      <c r="J47" s="26"/>
      <c r="K47" s="25"/>
      <c r="L47" s="25"/>
      <c r="M47" s="25"/>
      <c r="N47" s="25"/>
      <c r="O47" s="25"/>
      <c r="P47" s="32">
        <v>-15423464</v>
      </c>
      <c r="Q47" s="33"/>
      <c r="R47" s="49"/>
      <c r="S47" s="49"/>
      <c r="T47" s="49"/>
      <c r="U47" s="49"/>
      <c r="V47" s="49"/>
      <c r="W47" s="49"/>
      <c r="X47" s="49"/>
      <c r="Y47" s="49"/>
      <c r="Z47" s="28"/>
      <c r="AA47" s="50"/>
      <c r="AD47" s="10">
        <v>-15423464354</v>
      </c>
      <c r="AK47" s="439"/>
      <c r="AL47" s="439"/>
    </row>
    <row r="48" spans="1:38" ht="14.65" customHeight="1" x14ac:dyDescent="0.15">
      <c r="A48" s="7" t="s">
        <v>59</v>
      </c>
      <c r="D48" s="31"/>
      <c r="E48" s="26"/>
      <c r="F48" s="26"/>
      <c r="G48" s="26"/>
      <c r="H48" s="26" t="s">
        <v>27</v>
      </c>
      <c r="I48" s="26"/>
      <c r="J48" s="26"/>
      <c r="K48" s="25"/>
      <c r="L48" s="25"/>
      <c r="M48" s="25"/>
      <c r="N48" s="25"/>
      <c r="O48" s="25"/>
      <c r="P48" s="32">
        <v>0</v>
      </c>
      <c r="Q48" s="33"/>
      <c r="R48" s="49"/>
      <c r="S48" s="49"/>
      <c r="T48" s="49"/>
      <c r="U48" s="49"/>
      <c r="V48" s="49"/>
      <c r="W48" s="49"/>
      <c r="X48" s="49"/>
      <c r="Y48" s="49"/>
      <c r="Z48" s="28"/>
      <c r="AA48" s="50"/>
      <c r="AD48" s="10">
        <v>0</v>
      </c>
      <c r="AK48" s="439"/>
      <c r="AL48" s="439"/>
    </row>
    <row r="49" spans="1:38" ht="14.65" customHeight="1" x14ac:dyDescent="0.15">
      <c r="A49" s="7" t="s">
        <v>60</v>
      </c>
      <c r="D49" s="31"/>
      <c r="E49" s="26"/>
      <c r="F49" s="26"/>
      <c r="G49" s="26"/>
      <c r="H49" s="26" t="s">
        <v>44</v>
      </c>
      <c r="I49" s="26"/>
      <c r="J49" s="26"/>
      <c r="K49" s="25"/>
      <c r="L49" s="25"/>
      <c r="M49" s="25"/>
      <c r="N49" s="25"/>
      <c r="O49" s="25"/>
      <c r="P49" s="32">
        <v>0</v>
      </c>
      <c r="Q49" s="33"/>
      <c r="R49" s="49"/>
      <c r="S49" s="49"/>
      <c r="T49" s="49"/>
      <c r="U49" s="49"/>
      <c r="V49" s="49"/>
      <c r="W49" s="49"/>
      <c r="X49" s="49"/>
      <c r="Y49" s="49"/>
      <c r="Z49" s="28"/>
      <c r="AA49" s="50"/>
      <c r="AD49" s="10">
        <v>0</v>
      </c>
      <c r="AK49" s="439"/>
      <c r="AL49" s="439"/>
    </row>
    <row r="50" spans="1:38" ht="14.65" customHeight="1" x14ac:dyDescent="0.15">
      <c r="A50" s="7" t="s">
        <v>61</v>
      </c>
      <c r="D50" s="31"/>
      <c r="E50" s="26"/>
      <c r="F50" s="26"/>
      <c r="G50" s="26"/>
      <c r="H50" s="26" t="s">
        <v>46</v>
      </c>
      <c r="I50" s="26"/>
      <c r="J50" s="26"/>
      <c r="K50" s="25"/>
      <c r="L50" s="25"/>
      <c r="M50" s="25"/>
      <c r="N50" s="25"/>
      <c r="O50" s="25"/>
      <c r="P50" s="32">
        <v>0</v>
      </c>
      <c r="Q50" s="33"/>
      <c r="R50" s="49"/>
      <c r="S50" s="49"/>
      <c r="T50" s="49"/>
      <c r="U50" s="49"/>
      <c r="V50" s="49"/>
      <c r="W50" s="49"/>
      <c r="X50" s="49"/>
      <c r="Y50" s="49"/>
      <c r="Z50" s="28"/>
      <c r="AA50" s="50"/>
      <c r="AD50" s="10">
        <v>0</v>
      </c>
      <c r="AK50" s="439"/>
      <c r="AL50" s="439"/>
    </row>
    <row r="51" spans="1:38" ht="14.65" customHeight="1" x14ac:dyDescent="0.15">
      <c r="A51" s="7" t="s">
        <v>62</v>
      </c>
      <c r="D51" s="31"/>
      <c r="E51" s="26"/>
      <c r="F51" s="26"/>
      <c r="G51" s="26"/>
      <c r="H51" s="26" t="s">
        <v>47</v>
      </c>
      <c r="I51" s="26"/>
      <c r="J51" s="26"/>
      <c r="K51" s="25"/>
      <c r="L51" s="25"/>
      <c r="M51" s="25"/>
      <c r="N51" s="25"/>
      <c r="O51" s="25"/>
      <c r="P51" s="32">
        <v>0</v>
      </c>
      <c r="Q51" s="33"/>
      <c r="R51" s="49"/>
      <c r="S51" s="49"/>
      <c r="T51" s="49"/>
      <c r="U51" s="49"/>
      <c r="V51" s="49"/>
      <c r="W51" s="49"/>
      <c r="X51" s="49"/>
      <c r="Y51" s="49"/>
      <c r="Z51" s="28"/>
      <c r="AA51" s="50"/>
      <c r="AD51" s="10">
        <v>0</v>
      </c>
      <c r="AK51" s="439"/>
      <c r="AL51" s="439"/>
    </row>
    <row r="52" spans="1:38" ht="14.65" customHeight="1" x14ac:dyDescent="0.15">
      <c r="A52" s="7" t="s">
        <v>63</v>
      </c>
      <c r="D52" s="31"/>
      <c r="E52" s="26"/>
      <c r="F52" s="26"/>
      <c r="G52" s="26"/>
      <c r="H52" s="26" t="s">
        <v>49</v>
      </c>
      <c r="I52" s="26"/>
      <c r="J52" s="26"/>
      <c r="K52" s="25"/>
      <c r="L52" s="25"/>
      <c r="M52" s="25"/>
      <c r="N52" s="25"/>
      <c r="O52" s="25"/>
      <c r="P52" s="32">
        <v>109570</v>
      </c>
      <c r="Q52" s="33"/>
      <c r="R52" s="49"/>
      <c r="S52" s="49"/>
      <c r="T52" s="49"/>
      <c r="U52" s="49"/>
      <c r="V52" s="49"/>
      <c r="W52" s="49"/>
      <c r="X52" s="49"/>
      <c r="Y52" s="49"/>
      <c r="Z52" s="28"/>
      <c r="AA52" s="50"/>
      <c r="AD52" s="10">
        <v>109569505</v>
      </c>
      <c r="AK52" s="439"/>
      <c r="AL52" s="439"/>
    </row>
    <row r="53" spans="1:38" ht="14.65" customHeight="1" x14ac:dyDescent="0.15">
      <c r="A53" s="7" t="s">
        <v>64</v>
      </c>
      <c r="D53" s="31"/>
      <c r="E53" s="26"/>
      <c r="F53" s="26"/>
      <c r="G53" s="26" t="s">
        <v>65</v>
      </c>
      <c r="H53" s="35"/>
      <c r="I53" s="35"/>
      <c r="J53" s="35"/>
      <c r="K53" s="36"/>
      <c r="L53" s="36"/>
      <c r="M53" s="36"/>
      <c r="N53" s="36"/>
      <c r="O53" s="36"/>
      <c r="P53" s="32">
        <v>2890169</v>
      </c>
      <c r="Q53" s="33"/>
      <c r="R53" s="49"/>
      <c r="S53" s="49"/>
      <c r="T53" s="49"/>
      <c r="U53" s="49"/>
      <c r="V53" s="49"/>
      <c r="W53" s="49"/>
      <c r="X53" s="49"/>
      <c r="Y53" s="49"/>
      <c r="Z53" s="28"/>
      <c r="AA53" s="50"/>
      <c r="AD53" s="10">
        <v>2890168928</v>
      </c>
      <c r="AK53" s="439"/>
      <c r="AL53" s="439"/>
    </row>
    <row r="54" spans="1:38" ht="14.65" customHeight="1" x14ac:dyDescent="0.15">
      <c r="A54" s="7" t="s">
        <v>66</v>
      </c>
      <c r="D54" s="31"/>
      <c r="E54" s="26"/>
      <c r="F54" s="26"/>
      <c r="G54" s="26" t="s">
        <v>67</v>
      </c>
      <c r="H54" s="35"/>
      <c r="I54" s="35"/>
      <c r="J54" s="35"/>
      <c r="K54" s="36"/>
      <c r="L54" s="36"/>
      <c r="M54" s="36"/>
      <c r="N54" s="36"/>
      <c r="O54" s="36"/>
      <c r="P54" s="32">
        <v>-1958072</v>
      </c>
      <c r="Q54" s="33"/>
      <c r="R54" s="49"/>
      <c r="S54" s="49"/>
      <c r="T54" s="49"/>
      <c r="U54" s="49"/>
      <c r="V54" s="49"/>
      <c r="W54" s="49"/>
      <c r="X54" s="49"/>
      <c r="Y54" s="49"/>
      <c r="Z54" s="28"/>
      <c r="AA54" s="50"/>
      <c r="AD54" s="10">
        <v>-1958071738</v>
      </c>
      <c r="AK54" s="439"/>
      <c r="AL54" s="439"/>
    </row>
    <row r="55" spans="1:38" ht="14.65" customHeight="1" x14ac:dyDescent="0.15">
      <c r="A55" s="7">
        <v>1305000</v>
      </c>
      <c r="D55" s="31"/>
      <c r="E55" s="26"/>
      <c r="F55" s="26"/>
      <c r="G55" s="26" t="s">
        <v>68</v>
      </c>
      <c r="H55" s="35"/>
      <c r="I55" s="35"/>
      <c r="J55" s="35"/>
      <c r="K55" s="36"/>
      <c r="L55" s="36"/>
      <c r="M55" s="36"/>
      <c r="N55" s="36"/>
      <c r="O55" s="36"/>
      <c r="P55" s="32">
        <v>0</v>
      </c>
      <c r="Q55" s="33"/>
      <c r="R55" s="49"/>
      <c r="S55" s="49"/>
      <c r="T55" s="49"/>
      <c r="U55" s="49"/>
      <c r="V55" s="49"/>
      <c r="W55" s="49"/>
      <c r="X55" s="49"/>
      <c r="Y55" s="49"/>
      <c r="Z55" s="28"/>
      <c r="AA55" s="50"/>
      <c r="AD55" s="10">
        <v>0</v>
      </c>
      <c r="AK55" s="439"/>
      <c r="AL55" s="439"/>
    </row>
    <row r="56" spans="1:38" ht="14.65" customHeight="1" x14ac:dyDescent="0.15">
      <c r="A56" s="7" t="s">
        <v>69</v>
      </c>
      <c r="D56" s="31"/>
      <c r="E56" s="26"/>
      <c r="F56" s="26" t="s">
        <v>70</v>
      </c>
      <c r="G56" s="26"/>
      <c r="H56" s="35"/>
      <c r="I56" s="35"/>
      <c r="J56" s="35"/>
      <c r="K56" s="36"/>
      <c r="L56" s="36"/>
      <c r="M56" s="36"/>
      <c r="N56" s="36"/>
      <c r="O56" s="36"/>
      <c r="P56" s="32">
        <v>10228</v>
      </c>
      <c r="Q56" s="33"/>
      <c r="R56" s="49"/>
      <c r="S56" s="49"/>
      <c r="T56" s="49"/>
      <c r="U56" s="49"/>
      <c r="V56" s="49"/>
      <c r="W56" s="49"/>
      <c r="X56" s="49"/>
      <c r="Y56" s="49"/>
      <c r="Z56" s="28"/>
      <c r="AA56" s="50"/>
      <c r="AD56" s="10">
        <f>IF(COUNTIF(AD57:AD58,"-")=COUNTA(AD57:AD58),"-",SUM(AD57:AD58))</f>
        <v>10227566</v>
      </c>
      <c r="AK56" s="439"/>
      <c r="AL56" s="439"/>
    </row>
    <row r="57" spans="1:38" ht="14.65" customHeight="1" x14ac:dyDescent="0.15">
      <c r="A57" s="7" t="s">
        <v>71</v>
      </c>
      <c r="D57" s="31"/>
      <c r="E57" s="26"/>
      <c r="F57" s="26"/>
      <c r="G57" s="26" t="s">
        <v>72</v>
      </c>
      <c r="H57" s="26"/>
      <c r="I57" s="26"/>
      <c r="J57" s="26"/>
      <c r="K57" s="25"/>
      <c r="L57" s="25"/>
      <c r="M57" s="25"/>
      <c r="N57" s="25"/>
      <c r="O57" s="25"/>
      <c r="P57" s="32">
        <v>3036</v>
      </c>
      <c r="Q57" s="33"/>
      <c r="R57" s="49"/>
      <c r="S57" s="49"/>
      <c r="T57" s="49"/>
      <c r="U57" s="49"/>
      <c r="V57" s="49"/>
      <c r="W57" s="49"/>
      <c r="X57" s="49"/>
      <c r="Y57" s="49"/>
      <c r="Z57" s="28"/>
      <c r="AA57" s="50"/>
      <c r="AD57" s="10">
        <v>3036060</v>
      </c>
      <c r="AK57" s="439"/>
      <c r="AL57" s="439"/>
    </row>
    <row r="58" spans="1:38" ht="14.65" customHeight="1" x14ac:dyDescent="0.15">
      <c r="A58" s="7" t="s">
        <v>73</v>
      </c>
      <c r="D58" s="31"/>
      <c r="E58" s="26"/>
      <c r="F58" s="26"/>
      <c r="G58" s="26" t="s">
        <v>44</v>
      </c>
      <c r="H58" s="26"/>
      <c r="I58" s="26"/>
      <c r="J58" s="26"/>
      <c r="K58" s="25"/>
      <c r="L58" s="25"/>
      <c r="M58" s="25"/>
      <c r="N58" s="25"/>
      <c r="O58" s="25"/>
      <c r="P58" s="32">
        <v>7192</v>
      </c>
      <c r="Q58" s="33"/>
      <c r="R58" s="49"/>
      <c r="S58" s="49"/>
      <c r="T58" s="49"/>
      <c r="U58" s="49"/>
      <c r="V58" s="49"/>
      <c r="W58" s="49"/>
      <c r="X58" s="49"/>
      <c r="Y58" s="49"/>
      <c r="Z58" s="28"/>
      <c r="AA58" s="50"/>
      <c r="AD58" s="10">
        <v>7191506</v>
      </c>
      <c r="AK58" s="439"/>
      <c r="AL58" s="439"/>
    </row>
    <row r="59" spans="1:38" ht="14.65" customHeight="1" x14ac:dyDescent="0.15">
      <c r="A59" s="7" t="s">
        <v>74</v>
      </c>
      <c r="D59" s="31"/>
      <c r="E59" s="26"/>
      <c r="F59" s="26" t="s">
        <v>75</v>
      </c>
      <c r="G59" s="26"/>
      <c r="H59" s="26"/>
      <c r="I59" s="26"/>
      <c r="J59" s="26"/>
      <c r="K59" s="26"/>
      <c r="L59" s="25"/>
      <c r="M59" s="25"/>
      <c r="N59" s="25"/>
      <c r="O59" s="25"/>
      <c r="P59" s="32">
        <v>2691718</v>
      </c>
      <c r="Q59" s="33"/>
      <c r="R59" s="49"/>
      <c r="S59" s="49"/>
      <c r="T59" s="49"/>
      <c r="U59" s="49"/>
      <c r="V59" s="49"/>
      <c r="W59" s="49"/>
      <c r="X59" s="49"/>
      <c r="Y59" s="49"/>
      <c r="Z59" s="28"/>
      <c r="AA59" s="50"/>
      <c r="AD59" s="10">
        <f>IF(COUNTIF(AD60:AD70,"-")=COUNTA(AD60:AD70),"-",SUM(AD60,AD64:AD66,AD69:AD70))</f>
        <v>2691717807</v>
      </c>
      <c r="AK59" s="439"/>
      <c r="AL59" s="439"/>
    </row>
    <row r="60" spans="1:38" ht="14.65" customHeight="1" x14ac:dyDescent="0.15">
      <c r="A60" s="7" t="s">
        <v>76</v>
      </c>
      <c r="D60" s="31"/>
      <c r="E60" s="26"/>
      <c r="F60" s="26"/>
      <c r="G60" s="26" t="s">
        <v>77</v>
      </c>
      <c r="H60" s="26"/>
      <c r="I60" s="26"/>
      <c r="J60" s="26"/>
      <c r="K60" s="26"/>
      <c r="L60" s="25"/>
      <c r="M60" s="25"/>
      <c r="N60" s="25"/>
      <c r="O60" s="25"/>
      <c r="P60" s="32">
        <v>822623</v>
      </c>
      <c r="Q60" s="33" t="s">
        <v>411</v>
      </c>
      <c r="R60" s="49"/>
      <c r="S60" s="49"/>
      <c r="T60" s="49"/>
      <c r="U60" s="49"/>
      <c r="V60" s="49"/>
      <c r="W60" s="49"/>
      <c r="X60" s="49"/>
      <c r="Y60" s="49"/>
      <c r="Z60" s="28"/>
      <c r="AA60" s="50"/>
      <c r="AD60" s="10">
        <f>IF(COUNTIF(AD61:AD63,"-")=COUNTA(AD61:AD63),"-",SUM(AD61:AD63))</f>
        <v>822623216</v>
      </c>
      <c r="AK60" s="439"/>
      <c r="AL60" s="439"/>
    </row>
    <row r="61" spans="1:38" ht="14.65" customHeight="1" x14ac:dyDescent="0.15">
      <c r="A61" s="7" t="s">
        <v>78</v>
      </c>
      <c r="D61" s="31"/>
      <c r="E61" s="26"/>
      <c r="F61" s="26"/>
      <c r="G61" s="26"/>
      <c r="H61" s="26" t="s">
        <v>79</v>
      </c>
      <c r="I61" s="26"/>
      <c r="J61" s="26"/>
      <c r="K61" s="26"/>
      <c r="L61" s="25"/>
      <c r="M61" s="25"/>
      <c r="N61" s="25"/>
      <c r="O61" s="25"/>
      <c r="P61" s="32">
        <v>754661</v>
      </c>
      <c r="Q61" s="33"/>
      <c r="R61" s="49"/>
      <c r="S61" s="49"/>
      <c r="T61" s="49"/>
      <c r="U61" s="49"/>
      <c r="V61" s="49"/>
      <c r="W61" s="49"/>
      <c r="X61" s="49"/>
      <c r="Y61" s="49"/>
      <c r="Z61" s="28"/>
      <c r="AA61" s="50"/>
      <c r="AD61" s="10">
        <v>754660516</v>
      </c>
      <c r="AK61" s="439"/>
      <c r="AL61" s="439"/>
    </row>
    <row r="62" spans="1:38" ht="14.65" customHeight="1" x14ac:dyDescent="0.15">
      <c r="A62" s="7" t="s">
        <v>80</v>
      </c>
      <c r="D62" s="31"/>
      <c r="E62" s="26"/>
      <c r="F62" s="26"/>
      <c r="G62" s="26"/>
      <c r="H62" s="26" t="s">
        <v>81</v>
      </c>
      <c r="I62" s="26"/>
      <c r="J62" s="26"/>
      <c r="K62" s="26"/>
      <c r="L62" s="25"/>
      <c r="M62" s="25"/>
      <c r="N62" s="25"/>
      <c r="O62" s="25"/>
      <c r="P62" s="32">
        <v>67784</v>
      </c>
      <c r="Q62" s="33"/>
      <c r="R62" s="49"/>
      <c r="S62" s="49"/>
      <c r="T62" s="49"/>
      <c r="U62" s="49"/>
      <c r="V62" s="49"/>
      <c r="W62" s="49"/>
      <c r="X62" s="49"/>
      <c r="Y62" s="49"/>
      <c r="Z62" s="28"/>
      <c r="AA62" s="50"/>
      <c r="AD62" s="10">
        <v>67783700</v>
      </c>
      <c r="AK62" s="439"/>
      <c r="AL62" s="439"/>
    </row>
    <row r="63" spans="1:38" ht="14.65" customHeight="1" x14ac:dyDescent="0.15">
      <c r="A63" s="7" t="s">
        <v>82</v>
      </c>
      <c r="D63" s="31"/>
      <c r="E63" s="26"/>
      <c r="F63" s="26"/>
      <c r="G63" s="26"/>
      <c r="H63" s="26" t="s">
        <v>44</v>
      </c>
      <c r="I63" s="26"/>
      <c r="J63" s="26"/>
      <c r="K63" s="26"/>
      <c r="L63" s="25"/>
      <c r="M63" s="25"/>
      <c r="N63" s="25"/>
      <c r="O63" s="25"/>
      <c r="P63" s="32">
        <v>179</v>
      </c>
      <c r="Q63" s="33"/>
      <c r="R63" s="49"/>
      <c r="S63" s="49"/>
      <c r="T63" s="49"/>
      <c r="U63" s="49"/>
      <c r="V63" s="49"/>
      <c r="W63" s="49"/>
      <c r="X63" s="49"/>
      <c r="Y63" s="49"/>
      <c r="Z63" s="28"/>
      <c r="AA63" s="50"/>
      <c r="AD63" s="10">
        <v>179000</v>
      </c>
      <c r="AK63" s="439"/>
      <c r="AL63" s="439"/>
    </row>
    <row r="64" spans="1:38" ht="14.65" customHeight="1" x14ac:dyDescent="0.15">
      <c r="A64" s="7" t="s">
        <v>83</v>
      </c>
      <c r="D64" s="31"/>
      <c r="E64" s="26"/>
      <c r="F64" s="26"/>
      <c r="G64" s="26" t="s">
        <v>84</v>
      </c>
      <c r="H64" s="26"/>
      <c r="I64" s="26"/>
      <c r="J64" s="26"/>
      <c r="K64" s="25"/>
      <c r="L64" s="25"/>
      <c r="M64" s="25"/>
      <c r="N64" s="25"/>
      <c r="O64" s="25"/>
      <c r="P64" s="32">
        <v>149078</v>
      </c>
      <c r="Q64" s="33"/>
      <c r="R64" s="49"/>
      <c r="S64" s="49"/>
      <c r="T64" s="49"/>
      <c r="U64" s="49"/>
      <c r="V64" s="49"/>
      <c r="W64" s="49"/>
      <c r="X64" s="49"/>
      <c r="Y64" s="49"/>
      <c r="Z64" s="28"/>
      <c r="AA64" s="50"/>
      <c r="AD64" s="10">
        <v>149078199</v>
      </c>
      <c r="AK64" s="439"/>
      <c r="AL64" s="439"/>
    </row>
    <row r="65" spans="1:38" ht="14.65" customHeight="1" x14ac:dyDescent="0.15">
      <c r="A65" s="7" t="s">
        <v>85</v>
      </c>
      <c r="D65" s="31"/>
      <c r="E65" s="26"/>
      <c r="F65" s="26"/>
      <c r="G65" s="26" t="s">
        <v>86</v>
      </c>
      <c r="H65" s="26"/>
      <c r="I65" s="26"/>
      <c r="J65" s="26"/>
      <c r="K65" s="25"/>
      <c r="L65" s="25"/>
      <c r="M65" s="25"/>
      <c r="N65" s="25"/>
      <c r="O65" s="25"/>
      <c r="P65" s="32">
        <v>20476</v>
      </c>
      <c r="Q65" s="33"/>
      <c r="R65" s="49"/>
      <c r="S65" s="49"/>
      <c r="T65" s="49"/>
      <c r="U65" s="49"/>
      <c r="V65" s="49"/>
      <c r="W65" s="49"/>
      <c r="X65" s="49"/>
      <c r="Y65" s="49"/>
      <c r="Z65" s="28"/>
      <c r="AA65" s="50"/>
      <c r="AD65" s="10">
        <v>20476000</v>
      </c>
      <c r="AK65" s="439"/>
      <c r="AL65" s="439"/>
    </row>
    <row r="66" spans="1:38" ht="14.65" customHeight="1" x14ac:dyDescent="0.15">
      <c r="A66" s="7" t="s">
        <v>87</v>
      </c>
      <c r="D66" s="31"/>
      <c r="E66" s="26"/>
      <c r="F66" s="26"/>
      <c r="G66" s="26" t="s">
        <v>88</v>
      </c>
      <c r="H66" s="26"/>
      <c r="I66" s="26"/>
      <c r="J66" s="26"/>
      <c r="K66" s="25"/>
      <c r="L66" s="25"/>
      <c r="M66" s="25"/>
      <c r="N66" s="25"/>
      <c r="O66" s="25"/>
      <c r="P66" s="32">
        <v>1679617</v>
      </c>
      <c r="Q66" s="33"/>
      <c r="R66" s="49"/>
      <c r="S66" s="49"/>
      <c r="T66" s="49"/>
      <c r="U66" s="49"/>
      <c r="V66" s="49"/>
      <c r="W66" s="49"/>
      <c r="X66" s="49"/>
      <c r="Y66" s="49"/>
      <c r="Z66" s="28"/>
      <c r="AA66" s="50"/>
      <c r="AD66" s="10">
        <f>IF(COUNTIF(AD67:AD68,"-")=COUNTA(AD67:AD68),"-",SUM(AD67:AD68))</f>
        <v>1679616774</v>
      </c>
      <c r="AK66" s="439"/>
      <c r="AL66" s="439"/>
    </row>
    <row r="67" spans="1:38" ht="14.65" customHeight="1" x14ac:dyDescent="0.15">
      <c r="A67" s="7" t="s">
        <v>89</v>
      </c>
      <c r="D67" s="31"/>
      <c r="E67" s="26"/>
      <c r="F67" s="26"/>
      <c r="G67" s="26"/>
      <c r="H67" s="26" t="s">
        <v>91</v>
      </c>
      <c r="I67" s="26"/>
      <c r="J67" s="26"/>
      <c r="K67" s="25"/>
      <c r="L67" s="25"/>
      <c r="M67" s="25"/>
      <c r="N67" s="25"/>
      <c r="O67" s="25"/>
      <c r="P67" s="32">
        <v>40208</v>
      </c>
      <c r="Q67" s="33"/>
      <c r="R67" s="49"/>
      <c r="S67" s="49"/>
      <c r="T67" s="49"/>
      <c r="U67" s="49"/>
      <c r="V67" s="49"/>
      <c r="W67" s="49"/>
      <c r="X67" s="49"/>
      <c r="Y67" s="49"/>
      <c r="Z67" s="28"/>
      <c r="AA67" s="50"/>
      <c r="AD67" s="10">
        <v>40207716</v>
      </c>
      <c r="AK67" s="439"/>
      <c r="AL67" s="439"/>
    </row>
    <row r="68" spans="1:38" ht="14.65" customHeight="1" x14ac:dyDescent="0.15">
      <c r="A68" s="7" t="s">
        <v>92</v>
      </c>
      <c r="D68" s="31"/>
      <c r="E68" s="25"/>
      <c r="F68" s="26"/>
      <c r="G68" s="26"/>
      <c r="H68" s="26" t="s">
        <v>44</v>
      </c>
      <c r="I68" s="26"/>
      <c r="J68" s="26"/>
      <c r="K68" s="25"/>
      <c r="L68" s="25"/>
      <c r="M68" s="25"/>
      <c r="N68" s="25"/>
      <c r="O68" s="25"/>
      <c r="P68" s="32">
        <v>1639409</v>
      </c>
      <c r="Q68" s="33"/>
      <c r="R68" s="49"/>
      <c r="S68" s="49"/>
      <c r="T68" s="49"/>
      <c r="U68" s="49"/>
      <c r="V68" s="49"/>
      <c r="W68" s="49"/>
      <c r="X68" s="49"/>
      <c r="Y68" s="49"/>
      <c r="Z68" s="28"/>
      <c r="AA68" s="50"/>
      <c r="AD68" s="10">
        <v>1639409058</v>
      </c>
      <c r="AK68" s="439"/>
      <c r="AL68" s="439"/>
    </row>
    <row r="69" spans="1:38" ht="14.65" customHeight="1" x14ac:dyDescent="0.15">
      <c r="A69" s="7" t="s">
        <v>93</v>
      </c>
      <c r="D69" s="31"/>
      <c r="E69" s="25"/>
      <c r="F69" s="26"/>
      <c r="G69" s="26" t="s">
        <v>44</v>
      </c>
      <c r="H69" s="26"/>
      <c r="I69" s="26"/>
      <c r="J69" s="26"/>
      <c r="K69" s="25"/>
      <c r="L69" s="25"/>
      <c r="M69" s="25"/>
      <c r="N69" s="25"/>
      <c r="O69" s="25"/>
      <c r="P69" s="32">
        <v>23320</v>
      </c>
      <c r="Q69" s="33"/>
      <c r="R69" s="49"/>
      <c r="S69" s="49"/>
      <c r="T69" s="49"/>
      <c r="U69" s="49"/>
      <c r="V69" s="49"/>
      <c r="W69" s="49"/>
      <c r="X69" s="49"/>
      <c r="Y69" s="49"/>
      <c r="Z69" s="28"/>
      <c r="AA69" s="50"/>
      <c r="AD69" s="10">
        <v>23320141</v>
      </c>
      <c r="AK69" s="439"/>
      <c r="AL69" s="439"/>
    </row>
    <row r="70" spans="1:38" ht="14.65" customHeight="1" x14ac:dyDescent="0.15">
      <c r="A70" s="7" t="s">
        <v>94</v>
      </c>
      <c r="D70" s="31"/>
      <c r="E70" s="25"/>
      <c r="F70" s="26"/>
      <c r="G70" s="26" t="s">
        <v>95</v>
      </c>
      <c r="H70" s="26"/>
      <c r="I70" s="26"/>
      <c r="J70" s="26"/>
      <c r="K70" s="25"/>
      <c r="L70" s="25"/>
      <c r="M70" s="25"/>
      <c r="N70" s="25"/>
      <c r="O70" s="25"/>
      <c r="P70" s="32">
        <v>-3397</v>
      </c>
      <c r="Q70" s="33"/>
      <c r="R70" s="49"/>
      <c r="S70" s="49"/>
      <c r="T70" s="49"/>
      <c r="U70" s="49"/>
      <c r="V70" s="49"/>
      <c r="W70" s="49"/>
      <c r="X70" s="49"/>
      <c r="Y70" s="49"/>
      <c r="Z70" s="28"/>
      <c r="AA70" s="50"/>
      <c r="AD70" s="10">
        <v>-3396523</v>
      </c>
      <c r="AK70" s="439"/>
      <c r="AL70" s="439"/>
    </row>
    <row r="71" spans="1:38" ht="14.65" customHeight="1" x14ac:dyDescent="0.15">
      <c r="A71" s="7" t="s">
        <v>96</v>
      </c>
      <c r="D71" s="31"/>
      <c r="E71" s="25" t="s">
        <v>97</v>
      </c>
      <c r="F71" s="26"/>
      <c r="G71" s="27"/>
      <c r="H71" s="27"/>
      <c r="I71" s="27"/>
      <c r="J71" s="25"/>
      <c r="K71" s="25"/>
      <c r="L71" s="25"/>
      <c r="M71" s="25"/>
      <c r="N71" s="25"/>
      <c r="O71" s="25"/>
      <c r="P71" s="32">
        <v>3286882</v>
      </c>
      <c r="Q71" s="33" t="s">
        <v>411</v>
      </c>
      <c r="R71" s="49"/>
      <c r="S71" s="49"/>
      <c r="T71" s="49"/>
      <c r="U71" s="49"/>
      <c r="V71" s="49"/>
      <c r="W71" s="49"/>
      <c r="X71" s="49"/>
      <c r="Y71" s="49"/>
      <c r="Z71" s="28"/>
      <c r="AA71" s="50"/>
      <c r="AD71" s="10">
        <f>IF(COUNTIF(AD72:AD80,"-")=COUNTA(AD72:AD80),"-",SUM(AD72:AD75,AD78:AD80))</f>
        <v>3286882187</v>
      </c>
      <c r="AK71" s="439"/>
      <c r="AL71" s="439"/>
    </row>
    <row r="72" spans="1:38" ht="14.65" customHeight="1" x14ac:dyDescent="0.15">
      <c r="A72" s="7" t="s">
        <v>98</v>
      </c>
      <c r="D72" s="31"/>
      <c r="E72" s="25"/>
      <c r="F72" s="26" t="s">
        <v>99</v>
      </c>
      <c r="G72" s="27"/>
      <c r="H72" s="27"/>
      <c r="I72" s="27"/>
      <c r="J72" s="25"/>
      <c r="K72" s="25"/>
      <c r="L72" s="25"/>
      <c r="M72" s="25"/>
      <c r="N72" s="25"/>
      <c r="O72" s="25"/>
      <c r="P72" s="32">
        <v>1369986</v>
      </c>
      <c r="Q72" s="33"/>
      <c r="R72" s="49"/>
      <c r="S72" s="49"/>
      <c r="T72" s="49"/>
      <c r="U72" s="49"/>
      <c r="V72" s="49"/>
      <c r="W72" s="49"/>
      <c r="X72" s="49"/>
      <c r="Y72" s="49"/>
      <c r="Z72" s="28"/>
      <c r="AA72" s="50"/>
      <c r="AD72" s="10">
        <v>1369986499</v>
      </c>
      <c r="AK72" s="439"/>
      <c r="AL72" s="439"/>
    </row>
    <row r="73" spans="1:38" ht="14.65" customHeight="1" x14ac:dyDescent="0.15">
      <c r="A73" s="7" t="s">
        <v>100</v>
      </c>
      <c r="D73" s="31"/>
      <c r="E73" s="25"/>
      <c r="F73" s="26" t="s">
        <v>101</v>
      </c>
      <c r="G73" s="26"/>
      <c r="H73" s="35"/>
      <c r="I73" s="26"/>
      <c r="J73" s="26"/>
      <c r="K73" s="25"/>
      <c r="L73" s="25"/>
      <c r="M73" s="25"/>
      <c r="N73" s="25"/>
      <c r="O73" s="25"/>
      <c r="P73" s="32">
        <v>425427</v>
      </c>
      <c r="Q73" s="33"/>
      <c r="R73" s="49"/>
      <c r="S73" s="49"/>
      <c r="T73" s="49"/>
      <c r="U73" s="49"/>
      <c r="V73" s="49"/>
      <c r="W73" s="49"/>
      <c r="X73" s="49"/>
      <c r="Y73" s="49"/>
      <c r="Z73" s="28"/>
      <c r="AA73" s="50"/>
      <c r="AD73" s="10">
        <v>425427421</v>
      </c>
      <c r="AK73" s="439"/>
      <c r="AL73" s="439"/>
    </row>
    <row r="74" spans="1:38" ht="14.65" customHeight="1" x14ac:dyDescent="0.15">
      <c r="A74" s="7">
        <v>1500000</v>
      </c>
      <c r="D74" s="31"/>
      <c r="E74" s="25"/>
      <c r="F74" s="26" t="s">
        <v>102</v>
      </c>
      <c r="G74" s="26"/>
      <c r="H74" s="26"/>
      <c r="I74" s="26"/>
      <c r="J74" s="26"/>
      <c r="K74" s="25"/>
      <c r="L74" s="25"/>
      <c r="M74" s="25"/>
      <c r="N74" s="25"/>
      <c r="O74" s="25"/>
      <c r="P74" s="32">
        <v>0</v>
      </c>
      <c r="Q74" s="33"/>
      <c r="R74" s="49"/>
      <c r="S74" s="49"/>
      <c r="T74" s="49"/>
      <c r="U74" s="49"/>
      <c r="V74" s="49"/>
      <c r="W74" s="49"/>
      <c r="X74" s="49"/>
      <c r="Y74" s="49"/>
      <c r="Z74" s="28"/>
      <c r="AA74" s="50"/>
      <c r="AD74" s="10">
        <v>0</v>
      </c>
      <c r="AK74" s="439"/>
      <c r="AL74" s="439"/>
    </row>
    <row r="75" spans="1:38" ht="14.65" customHeight="1" x14ac:dyDescent="0.15">
      <c r="A75" s="7" t="s">
        <v>103</v>
      </c>
      <c r="D75" s="31"/>
      <c r="E75" s="26"/>
      <c r="F75" s="26" t="s">
        <v>88</v>
      </c>
      <c r="G75" s="26"/>
      <c r="H75" s="35"/>
      <c r="I75" s="26"/>
      <c r="J75" s="26"/>
      <c r="K75" s="25"/>
      <c r="L75" s="25"/>
      <c r="M75" s="25"/>
      <c r="N75" s="25"/>
      <c r="O75" s="25"/>
      <c r="P75" s="32">
        <v>1429646</v>
      </c>
      <c r="Q75" s="33" t="s">
        <v>411</v>
      </c>
      <c r="R75" s="49"/>
      <c r="S75" s="49"/>
      <c r="T75" s="49"/>
      <c r="U75" s="49"/>
      <c r="V75" s="49"/>
      <c r="W75" s="49"/>
      <c r="X75" s="49"/>
      <c r="Y75" s="49"/>
      <c r="Z75" s="28"/>
      <c r="AA75" s="50"/>
      <c r="AD75" s="10">
        <f>IF(COUNTIF(AD76:AD77,"-")=COUNTA(AD76:AD77),"-",SUM(AD76:AD77))</f>
        <v>1429646453</v>
      </c>
      <c r="AK75" s="439"/>
      <c r="AL75" s="439"/>
    </row>
    <row r="76" spans="1:38" ht="14.65" customHeight="1" x14ac:dyDescent="0.15">
      <c r="A76" s="7" t="s">
        <v>104</v>
      </c>
      <c r="D76" s="31"/>
      <c r="E76" s="26"/>
      <c r="F76" s="26"/>
      <c r="G76" s="26" t="s">
        <v>105</v>
      </c>
      <c r="H76" s="26"/>
      <c r="I76" s="26"/>
      <c r="J76" s="26"/>
      <c r="K76" s="25"/>
      <c r="L76" s="25"/>
      <c r="M76" s="25"/>
      <c r="N76" s="25"/>
      <c r="O76" s="25"/>
      <c r="P76" s="32">
        <v>1320000</v>
      </c>
      <c r="Q76" s="33"/>
      <c r="R76" s="49"/>
      <c r="S76" s="49"/>
      <c r="T76" s="49"/>
      <c r="U76" s="49"/>
      <c r="V76" s="49"/>
      <c r="W76" s="49"/>
      <c r="X76" s="49"/>
      <c r="Y76" s="49"/>
      <c r="Z76" s="28"/>
      <c r="AA76" s="50"/>
      <c r="AD76" s="10">
        <v>1319999615</v>
      </c>
      <c r="AK76" s="439"/>
      <c r="AL76" s="439"/>
    </row>
    <row r="77" spans="1:38" ht="14.65" customHeight="1" x14ac:dyDescent="0.15">
      <c r="A77" s="7" t="s">
        <v>106</v>
      </c>
      <c r="D77" s="31"/>
      <c r="E77" s="26"/>
      <c r="F77" s="26"/>
      <c r="G77" s="26" t="s">
        <v>91</v>
      </c>
      <c r="H77" s="26"/>
      <c r="I77" s="26"/>
      <c r="J77" s="26"/>
      <c r="K77" s="25"/>
      <c r="L77" s="25"/>
      <c r="M77" s="25"/>
      <c r="N77" s="25"/>
      <c r="O77" s="25"/>
      <c r="P77" s="32">
        <v>109647</v>
      </c>
      <c r="Q77" s="33"/>
      <c r="R77" s="49"/>
      <c r="S77" s="49"/>
      <c r="T77" s="49"/>
      <c r="U77" s="49"/>
      <c r="V77" s="49"/>
      <c r="W77" s="49"/>
      <c r="X77" s="49"/>
      <c r="Y77" s="49"/>
      <c r="Z77" s="28"/>
      <c r="AA77" s="50"/>
      <c r="AD77" s="10">
        <v>109646838</v>
      </c>
      <c r="AK77" s="439"/>
      <c r="AL77" s="439"/>
    </row>
    <row r="78" spans="1:38" ht="14.65" customHeight="1" x14ac:dyDescent="0.15">
      <c r="A78" s="7" t="s">
        <v>107</v>
      </c>
      <c r="D78" s="31"/>
      <c r="E78" s="26"/>
      <c r="F78" s="26" t="s">
        <v>108</v>
      </c>
      <c r="G78" s="26"/>
      <c r="H78" s="26"/>
      <c r="I78" s="26"/>
      <c r="J78" s="26"/>
      <c r="K78" s="25"/>
      <c r="L78" s="25"/>
      <c r="M78" s="25"/>
      <c r="N78" s="25"/>
      <c r="O78" s="25"/>
      <c r="P78" s="32">
        <v>64403</v>
      </c>
      <c r="Q78" s="33"/>
      <c r="R78" s="49"/>
      <c r="S78" s="49"/>
      <c r="T78" s="49"/>
      <c r="U78" s="49"/>
      <c r="V78" s="49"/>
      <c r="W78" s="49"/>
      <c r="X78" s="49"/>
      <c r="Y78" s="49"/>
      <c r="Z78" s="28"/>
      <c r="AA78" s="50"/>
      <c r="AD78" s="10">
        <v>64403272</v>
      </c>
      <c r="AK78" s="439"/>
      <c r="AL78" s="439"/>
    </row>
    <row r="79" spans="1:38" ht="14.65" customHeight="1" x14ac:dyDescent="0.15">
      <c r="A79" s="7" t="s">
        <v>109</v>
      </c>
      <c r="D79" s="31"/>
      <c r="E79" s="26"/>
      <c r="F79" s="26" t="s">
        <v>44</v>
      </c>
      <c r="G79" s="26"/>
      <c r="H79" s="35"/>
      <c r="I79" s="26"/>
      <c r="J79" s="26"/>
      <c r="K79" s="25"/>
      <c r="L79" s="25"/>
      <c r="M79" s="25"/>
      <c r="N79" s="25"/>
      <c r="O79" s="25"/>
      <c r="P79" s="32">
        <v>1449</v>
      </c>
      <c r="Q79" s="33"/>
      <c r="R79" s="49"/>
      <c r="S79" s="49"/>
      <c r="T79" s="49"/>
      <c r="U79" s="49"/>
      <c r="V79" s="49"/>
      <c r="W79" s="49"/>
      <c r="X79" s="49"/>
      <c r="Y79" s="49"/>
      <c r="Z79" s="28"/>
      <c r="AA79" s="50"/>
      <c r="AD79" s="10">
        <v>1449206</v>
      </c>
      <c r="AK79" s="439"/>
      <c r="AL79" s="439"/>
    </row>
    <row r="80" spans="1:38" ht="14.65" customHeight="1" x14ac:dyDescent="0.15">
      <c r="A80" s="7" t="s">
        <v>110</v>
      </c>
      <c r="D80" s="31"/>
      <c r="E80" s="26"/>
      <c r="F80" s="49" t="s">
        <v>95</v>
      </c>
      <c r="G80" s="26"/>
      <c r="H80" s="26"/>
      <c r="I80" s="26"/>
      <c r="J80" s="26"/>
      <c r="K80" s="25"/>
      <c r="L80" s="25"/>
      <c r="M80" s="25"/>
      <c r="N80" s="25"/>
      <c r="O80" s="25"/>
      <c r="P80" s="32">
        <v>-4031</v>
      </c>
      <c r="Q80" s="33"/>
      <c r="R80" s="51"/>
      <c r="S80" s="52"/>
      <c r="T80" s="52"/>
      <c r="U80" s="52"/>
      <c r="V80" s="52"/>
      <c r="W80" s="52"/>
      <c r="X80" s="52"/>
      <c r="Y80" s="53"/>
      <c r="Z80" s="54"/>
      <c r="AA80" s="55"/>
      <c r="AD80" s="10">
        <v>-4030664</v>
      </c>
      <c r="AK80" s="439"/>
      <c r="AL80" s="439"/>
    </row>
    <row r="81" spans="1:38" ht="16.5" customHeight="1" thickBot="1" x14ac:dyDescent="0.2">
      <c r="A81" s="7">
        <v>1565000</v>
      </c>
      <c r="B81" s="7" t="s">
        <v>141</v>
      </c>
      <c r="D81" s="31"/>
      <c r="E81" s="26" t="s">
        <v>111</v>
      </c>
      <c r="F81" s="26"/>
      <c r="G81" s="26"/>
      <c r="H81" s="26"/>
      <c r="I81" s="26"/>
      <c r="J81" s="26"/>
      <c r="K81" s="25"/>
      <c r="L81" s="25"/>
      <c r="M81" s="25"/>
      <c r="N81" s="25"/>
      <c r="O81" s="25"/>
      <c r="P81" s="32">
        <v>492</v>
      </c>
      <c r="Q81" s="33"/>
      <c r="R81" s="56" t="s">
        <v>142</v>
      </c>
      <c r="S81" s="57"/>
      <c r="T81" s="57"/>
      <c r="U81" s="57"/>
      <c r="V81" s="57"/>
      <c r="W81" s="57"/>
      <c r="X81" s="57"/>
      <c r="Y81" s="58"/>
      <c r="Z81" s="59">
        <v>25075948</v>
      </c>
      <c r="AA81" s="60"/>
      <c r="AD81" s="10">
        <v>492138</v>
      </c>
      <c r="AE81" s="10">
        <f>IF(AND(AE31="-",AE32="-",AE33="-"),"-",SUM(AE31,AE32,AE33))</f>
        <v>25075948151</v>
      </c>
      <c r="AK81" s="439"/>
      <c r="AL81" s="439"/>
    </row>
    <row r="82" spans="1:38" ht="14.65" customHeight="1" thickBot="1" x14ac:dyDescent="0.2">
      <c r="A82" s="7" t="s">
        <v>1</v>
      </c>
      <c r="B82" s="7" t="s">
        <v>112</v>
      </c>
      <c r="D82" s="61" t="s">
        <v>2</v>
      </c>
      <c r="E82" s="62"/>
      <c r="F82" s="62"/>
      <c r="G82" s="62"/>
      <c r="H82" s="62"/>
      <c r="I82" s="62"/>
      <c r="J82" s="62"/>
      <c r="K82" s="62"/>
      <c r="L82" s="62"/>
      <c r="M82" s="62"/>
      <c r="N82" s="62"/>
      <c r="O82" s="63"/>
      <c r="P82" s="64">
        <v>39357845</v>
      </c>
      <c r="Q82" s="65" t="s">
        <v>411</v>
      </c>
      <c r="R82" s="19" t="s">
        <v>342</v>
      </c>
      <c r="S82" s="20"/>
      <c r="T82" s="20"/>
      <c r="U82" s="20"/>
      <c r="V82" s="20"/>
      <c r="W82" s="20"/>
      <c r="X82" s="20"/>
      <c r="Y82" s="66"/>
      <c r="Z82" s="64">
        <v>39357845</v>
      </c>
      <c r="AA82" s="67" t="s">
        <v>411</v>
      </c>
      <c r="AD82" s="10">
        <f>IF(AND(AD14="-",AD71="-",AD81="-"),"-",SUM(AD14,AD71,AD81))</f>
        <v>39357844502</v>
      </c>
      <c r="AE82" s="10">
        <f>IF(AND(AE29="-",AE81="-"),"-",SUM(AE29,AE81))</f>
        <v>39357844502</v>
      </c>
      <c r="AK82" s="439"/>
      <c r="AL82" s="439"/>
    </row>
    <row r="83" spans="1:38" ht="9.75" customHeight="1" x14ac:dyDescent="0.15">
      <c r="D83" s="68"/>
      <c r="E83" s="68"/>
      <c r="F83" s="68"/>
      <c r="G83" s="68"/>
      <c r="H83" s="68"/>
      <c r="I83" s="68"/>
      <c r="J83" s="68"/>
      <c r="K83" s="68"/>
      <c r="L83" s="68"/>
      <c r="M83" s="68"/>
      <c r="N83" s="68"/>
      <c r="O83" s="68"/>
      <c r="P83" s="68"/>
      <c r="Q83" s="68"/>
      <c r="Z83" s="25"/>
      <c r="AA83" s="25"/>
    </row>
    <row r="84" spans="1:38" ht="14.65" customHeight="1" x14ac:dyDescent="0.15">
      <c r="D84" s="69"/>
      <c r="E84" s="70" t="s">
        <v>343</v>
      </c>
      <c r="F84" s="69"/>
      <c r="G84" s="18"/>
      <c r="H84" s="18"/>
      <c r="I84" s="18"/>
      <c r="J84" s="18"/>
      <c r="K84" s="18"/>
      <c r="L84" s="18"/>
      <c r="M84" s="18"/>
      <c r="N84" s="18"/>
      <c r="O84" s="18"/>
      <c r="P84" s="18"/>
      <c r="Q84" s="18"/>
      <c r="Z84" s="68"/>
      <c r="AA84" s="68"/>
    </row>
  </sheetData>
  <mergeCells count="12">
    <mergeCell ref="R29:Y29"/>
    <mergeCell ref="R36:Y36"/>
    <mergeCell ref="R80:Y80"/>
    <mergeCell ref="R81:Y81"/>
    <mergeCell ref="D82:O82"/>
    <mergeCell ref="R82:Y82"/>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K49"/>
  <sheetViews>
    <sheetView topLeftCell="B1" zoomScale="85" zoomScaleNormal="85" zoomScaleSheetLayoutView="100" workbookViewId="0"/>
  </sheetViews>
  <sheetFormatPr defaultRowHeight="13.5" x14ac:dyDescent="0.15"/>
  <cols>
    <col min="1" max="1" width="0" style="73" hidden="1" customWidth="1"/>
    <col min="2" max="2" width="0.625" style="6" customWidth="1"/>
    <col min="3" max="3" width="1.25" style="109" customWidth="1"/>
    <col min="4" max="12" width="2.125" style="109" customWidth="1"/>
    <col min="13" max="13" width="18.375" style="109" customWidth="1"/>
    <col min="14" max="14" width="21.625" style="109" bestFit="1" customWidth="1"/>
    <col min="15" max="15" width="2.5" style="109" customWidth="1"/>
    <col min="16" max="16" width="0.625" style="109" customWidth="1"/>
    <col min="17" max="17" width="9" style="6"/>
    <col min="18" max="18" width="0" style="6" hidden="1" customWidth="1"/>
    <col min="19" max="16384" width="9" style="6"/>
  </cols>
  <sheetData>
    <row r="1" spans="1:37" x14ac:dyDescent="0.15">
      <c r="C1" s="109" t="s">
        <v>354</v>
      </c>
    </row>
    <row r="2" spans="1:37" x14ac:dyDescent="0.15">
      <c r="C2" s="109" t="s">
        <v>355</v>
      </c>
    </row>
    <row r="3" spans="1:37" x14ac:dyDescent="0.15">
      <c r="C3" s="109" t="s">
        <v>356</v>
      </c>
    </row>
    <row r="4" spans="1:37" x14ac:dyDescent="0.15">
      <c r="C4" s="109" t="s">
        <v>357</v>
      </c>
    </row>
    <row r="5" spans="1:37" x14ac:dyDescent="0.15">
      <c r="C5" s="109" t="s">
        <v>358</v>
      </c>
    </row>
    <row r="6" spans="1:37" x14ac:dyDescent="0.15">
      <c r="C6" s="109" t="s">
        <v>359</v>
      </c>
    </row>
    <row r="7" spans="1:37" x14ac:dyDescent="0.15">
      <c r="C7" s="109" t="s">
        <v>360</v>
      </c>
    </row>
    <row r="8" spans="1:37" x14ac:dyDescent="0.15">
      <c r="A8" s="1"/>
      <c r="C8" s="71"/>
      <c r="D8" s="71"/>
      <c r="E8" s="71"/>
      <c r="F8" s="71"/>
      <c r="G8" s="71"/>
      <c r="H8" s="71"/>
      <c r="I8" s="71"/>
      <c r="J8" s="3"/>
      <c r="K8" s="3"/>
      <c r="L8" s="3"/>
      <c r="M8" s="3"/>
      <c r="N8" s="3"/>
      <c r="O8" s="3"/>
      <c r="P8" s="72"/>
    </row>
    <row r="9" spans="1:37" ht="24" x14ac:dyDescent="0.2">
      <c r="C9" s="74" t="s">
        <v>408</v>
      </c>
      <c r="D9" s="74"/>
      <c r="E9" s="74"/>
      <c r="F9" s="74"/>
      <c r="G9" s="74"/>
      <c r="H9" s="74"/>
      <c r="I9" s="74"/>
      <c r="J9" s="74"/>
      <c r="K9" s="74"/>
      <c r="L9" s="74"/>
      <c r="M9" s="74"/>
      <c r="N9" s="74"/>
      <c r="O9" s="74"/>
      <c r="P9" s="75"/>
    </row>
    <row r="10" spans="1:37" ht="17.25" x14ac:dyDescent="0.2">
      <c r="C10" s="76" t="s">
        <v>409</v>
      </c>
      <c r="D10" s="76"/>
      <c r="E10" s="76"/>
      <c r="F10" s="76"/>
      <c r="G10" s="76"/>
      <c r="H10" s="76"/>
      <c r="I10" s="76"/>
      <c r="J10" s="76"/>
      <c r="K10" s="76"/>
      <c r="L10" s="76"/>
      <c r="M10" s="76"/>
      <c r="N10" s="76"/>
      <c r="O10" s="76"/>
      <c r="P10" s="75"/>
    </row>
    <row r="11" spans="1:37" ht="17.25" x14ac:dyDescent="0.2">
      <c r="C11" s="76" t="s">
        <v>410</v>
      </c>
      <c r="D11" s="76"/>
      <c r="E11" s="76"/>
      <c r="F11" s="76"/>
      <c r="G11" s="76"/>
      <c r="H11" s="76"/>
      <c r="I11" s="76"/>
      <c r="J11" s="76"/>
      <c r="K11" s="76"/>
      <c r="L11" s="76"/>
      <c r="M11" s="76"/>
      <c r="N11" s="76"/>
      <c r="O11" s="76"/>
      <c r="P11" s="75"/>
    </row>
    <row r="12" spans="1:37" ht="18" thickBot="1" x14ac:dyDescent="0.25">
      <c r="C12" s="77"/>
      <c r="D12" s="75"/>
      <c r="E12" s="75"/>
      <c r="F12" s="75"/>
      <c r="G12" s="75"/>
      <c r="H12" s="75"/>
      <c r="I12" s="75"/>
      <c r="J12" s="75"/>
      <c r="K12" s="75"/>
      <c r="L12" s="75"/>
      <c r="M12" s="78"/>
      <c r="N12" s="75"/>
      <c r="O12" s="78" t="s">
        <v>407</v>
      </c>
      <c r="P12" s="75"/>
    </row>
    <row r="13" spans="1:37" ht="18" thickBot="1" x14ac:dyDescent="0.25">
      <c r="A13" s="73" t="s">
        <v>330</v>
      </c>
      <c r="C13" s="79" t="s">
        <v>0</v>
      </c>
      <c r="D13" s="80"/>
      <c r="E13" s="80"/>
      <c r="F13" s="80"/>
      <c r="G13" s="80"/>
      <c r="H13" s="80"/>
      <c r="I13" s="80"/>
      <c r="J13" s="80"/>
      <c r="K13" s="80"/>
      <c r="L13" s="80"/>
      <c r="M13" s="80"/>
      <c r="N13" s="81" t="s">
        <v>332</v>
      </c>
      <c r="O13" s="82"/>
      <c r="P13" s="75"/>
    </row>
    <row r="14" spans="1:37" x14ac:dyDescent="0.15">
      <c r="A14" s="73" t="s">
        <v>151</v>
      </c>
      <c r="C14" s="83"/>
      <c r="D14" s="84" t="s">
        <v>152</v>
      </c>
      <c r="E14" s="84"/>
      <c r="F14" s="85"/>
      <c r="G14" s="84"/>
      <c r="H14" s="84"/>
      <c r="I14" s="84"/>
      <c r="J14" s="84"/>
      <c r="K14" s="85"/>
      <c r="L14" s="85"/>
      <c r="M14" s="85"/>
      <c r="N14" s="86">
        <v>16390429</v>
      </c>
      <c r="O14" s="87"/>
      <c r="P14" s="88"/>
      <c r="R14" s="6">
        <f>IF(AND(R15="-",R30="-"),"-",SUM(R15,R30))</f>
        <v>16390428646</v>
      </c>
      <c r="AK14" s="436"/>
    </row>
    <row r="15" spans="1:37" x14ac:dyDescent="0.15">
      <c r="A15" s="73" t="s">
        <v>153</v>
      </c>
      <c r="C15" s="83"/>
      <c r="D15" s="84"/>
      <c r="E15" s="84" t="s">
        <v>154</v>
      </c>
      <c r="F15" s="84"/>
      <c r="G15" s="84"/>
      <c r="H15" s="84"/>
      <c r="I15" s="84"/>
      <c r="J15" s="84"/>
      <c r="K15" s="85"/>
      <c r="L15" s="85"/>
      <c r="M15" s="85"/>
      <c r="N15" s="86">
        <v>8625826</v>
      </c>
      <c r="O15" s="89"/>
      <c r="P15" s="88"/>
      <c r="R15" s="6">
        <f>IF(COUNTIF(R16:R29,"-")=COUNTA(R16:R29),"-",SUM(R16,R21,R26))</f>
        <v>8625825813</v>
      </c>
      <c r="AK15" s="436"/>
    </row>
    <row r="16" spans="1:37" x14ac:dyDescent="0.15">
      <c r="A16" s="73" t="s">
        <v>155</v>
      </c>
      <c r="C16" s="83"/>
      <c r="D16" s="84"/>
      <c r="E16" s="84"/>
      <c r="F16" s="84" t="s">
        <v>156</v>
      </c>
      <c r="G16" s="84"/>
      <c r="H16" s="84"/>
      <c r="I16" s="84"/>
      <c r="J16" s="84"/>
      <c r="K16" s="85"/>
      <c r="L16" s="85"/>
      <c r="M16" s="85"/>
      <c r="N16" s="86">
        <v>2070581</v>
      </c>
      <c r="O16" s="89" t="s">
        <v>411</v>
      </c>
      <c r="P16" s="88"/>
      <c r="R16" s="6">
        <f>IF(COUNTIF(R17:R20,"-")=COUNTA(R17:R20),"-",SUM(R17:R20))</f>
        <v>2070581422</v>
      </c>
      <c r="AK16" s="436"/>
    </row>
    <row r="17" spans="1:37" x14ac:dyDescent="0.15">
      <c r="A17" s="73" t="s">
        <v>157</v>
      </c>
      <c r="C17" s="83"/>
      <c r="D17" s="84"/>
      <c r="E17" s="84"/>
      <c r="F17" s="84"/>
      <c r="G17" s="84" t="s">
        <v>158</v>
      </c>
      <c r="H17" s="84"/>
      <c r="I17" s="84"/>
      <c r="J17" s="84"/>
      <c r="K17" s="85"/>
      <c r="L17" s="85"/>
      <c r="M17" s="85"/>
      <c r="N17" s="86">
        <v>1659832</v>
      </c>
      <c r="O17" s="89"/>
      <c r="P17" s="88"/>
      <c r="R17" s="6">
        <v>1659831558</v>
      </c>
      <c r="AK17" s="436"/>
    </row>
    <row r="18" spans="1:37" x14ac:dyDescent="0.15">
      <c r="A18" s="73" t="s">
        <v>159</v>
      </c>
      <c r="C18" s="83"/>
      <c r="D18" s="84"/>
      <c r="E18" s="84"/>
      <c r="F18" s="84"/>
      <c r="G18" s="84" t="s">
        <v>160</v>
      </c>
      <c r="H18" s="84"/>
      <c r="I18" s="84"/>
      <c r="J18" s="84"/>
      <c r="K18" s="85"/>
      <c r="L18" s="85"/>
      <c r="M18" s="85"/>
      <c r="N18" s="86">
        <v>95242</v>
      </c>
      <c r="O18" s="89"/>
      <c r="P18" s="88"/>
      <c r="R18" s="6">
        <v>95241863</v>
      </c>
      <c r="AK18" s="436"/>
    </row>
    <row r="19" spans="1:37" x14ac:dyDescent="0.15">
      <c r="A19" s="73" t="s">
        <v>161</v>
      </c>
      <c r="C19" s="83"/>
      <c r="D19" s="84"/>
      <c r="E19" s="84"/>
      <c r="F19" s="84"/>
      <c r="G19" s="84" t="s">
        <v>162</v>
      </c>
      <c r="H19" s="84"/>
      <c r="I19" s="84"/>
      <c r="J19" s="84"/>
      <c r="K19" s="85"/>
      <c r="L19" s="85"/>
      <c r="M19" s="85"/>
      <c r="N19" s="86">
        <v>0</v>
      </c>
      <c r="O19" s="89"/>
      <c r="P19" s="88"/>
      <c r="R19" s="6">
        <v>0</v>
      </c>
      <c r="AK19" s="436"/>
    </row>
    <row r="20" spans="1:37" x14ac:dyDescent="0.15">
      <c r="A20" s="73" t="s">
        <v>163</v>
      </c>
      <c r="C20" s="83"/>
      <c r="D20" s="84"/>
      <c r="E20" s="84"/>
      <c r="F20" s="84"/>
      <c r="G20" s="84" t="s">
        <v>44</v>
      </c>
      <c r="H20" s="84"/>
      <c r="I20" s="84"/>
      <c r="J20" s="84"/>
      <c r="K20" s="85"/>
      <c r="L20" s="85"/>
      <c r="M20" s="85"/>
      <c r="N20" s="86">
        <v>315508</v>
      </c>
      <c r="O20" s="89"/>
      <c r="P20" s="88"/>
      <c r="R20" s="6">
        <v>315508001</v>
      </c>
      <c r="AK20" s="436"/>
    </row>
    <row r="21" spans="1:37" x14ac:dyDescent="0.15">
      <c r="A21" s="73" t="s">
        <v>164</v>
      </c>
      <c r="C21" s="83"/>
      <c r="D21" s="84"/>
      <c r="E21" s="84"/>
      <c r="F21" s="84" t="s">
        <v>165</v>
      </c>
      <c r="G21" s="84"/>
      <c r="H21" s="84"/>
      <c r="I21" s="84"/>
      <c r="J21" s="84"/>
      <c r="K21" s="85"/>
      <c r="L21" s="85"/>
      <c r="M21" s="85"/>
      <c r="N21" s="86">
        <v>6338413</v>
      </c>
      <c r="O21" s="89"/>
      <c r="P21" s="88"/>
      <c r="R21" s="6">
        <f>IF(COUNTIF(R22:R25,"-")=COUNTA(R22:R25),"-",SUM(R22:R25))</f>
        <v>6338413282</v>
      </c>
      <c r="AK21" s="436"/>
    </row>
    <row r="22" spans="1:37" x14ac:dyDescent="0.15">
      <c r="A22" s="73" t="s">
        <v>166</v>
      </c>
      <c r="C22" s="83"/>
      <c r="D22" s="84"/>
      <c r="E22" s="84"/>
      <c r="F22" s="84"/>
      <c r="G22" s="84" t="s">
        <v>167</v>
      </c>
      <c r="H22" s="84"/>
      <c r="I22" s="84"/>
      <c r="J22" s="84"/>
      <c r="K22" s="85"/>
      <c r="L22" s="85"/>
      <c r="M22" s="85"/>
      <c r="N22" s="86">
        <v>2775139</v>
      </c>
      <c r="O22" s="89"/>
      <c r="P22" s="88"/>
      <c r="R22" s="6">
        <v>2775138753</v>
      </c>
      <c r="AK22" s="436"/>
    </row>
    <row r="23" spans="1:37" x14ac:dyDescent="0.15">
      <c r="A23" s="73" t="s">
        <v>168</v>
      </c>
      <c r="C23" s="83"/>
      <c r="D23" s="84"/>
      <c r="E23" s="84"/>
      <c r="F23" s="84"/>
      <c r="G23" s="84" t="s">
        <v>169</v>
      </c>
      <c r="H23" s="84"/>
      <c r="I23" s="84"/>
      <c r="J23" s="84"/>
      <c r="K23" s="85"/>
      <c r="L23" s="85"/>
      <c r="M23" s="85"/>
      <c r="N23" s="86">
        <v>109518</v>
      </c>
      <c r="O23" s="89"/>
      <c r="P23" s="88"/>
      <c r="R23" s="6">
        <v>109518319</v>
      </c>
      <c r="AK23" s="436"/>
    </row>
    <row r="24" spans="1:37" x14ac:dyDescent="0.15">
      <c r="A24" s="73" t="s">
        <v>170</v>
      </c>
      <c r="C24" s="83"/>
      <c r="D24" s="84"/>
      <c r="E24" s="84"/>
      <c r="F24" s="84"/>
      <c r="G24" s="84" t="s">
        <v>171</v>
      </c>
      <c r="H24" s="84"/>
      <c r="I24" s="84"/>
      <c r="J24" s="84"/>
      <c r="K24" s="85"/>
      <c r="L24" s="85"/>
      <c r="M24" s="85"/>
      <c r="N24" s="86">
        <v>1279861</v>
      </c>
      <c r="O24" s="89"/>
      <c r="P24" s="88"/>
      <c r="R24" s="6">
        <v>1279861316</v>
      </c>
      <c r="AK24" s="436"/>
    </row>
    <row r="25" spans="1:37" x14ac:dyDescent="0.15">
      <c r="A25" s="73" t="s">
        <v>172</v>
      </c>
      <c r="C25" s="83"/>
      <c r="D25" s="84"/>
      <c r="E25" s="84"/>
      <c r="F25" s="84"/>
      <c r="G25" s="84" t="s">
        <v>44</v>
      </c>
      <c r="H25" s="84"/>
      <c r="I25" s="84"/>
      <c r="J25" s="84"/>
      <c r="K25" s="85"/>
      <c r="L25" s="85"/>
      <c r="M25" s="85"/>
      <c r="N25" s="86">
        <v>2173895</v>
      </c>
      <c r="O25" s="89"/>
      <c r="P25" s="88"/>
      <c r="R25" s="6">
        <v>2173894894</v>
      </c>
      <c r="AK25" s="436"/>
    </row>
    <row r="26" spans="1:37" x14ac:dyDescent="0.15">
      <c r="A26" s="73" t="s">
        <v>173</v>
      </c>
      <c r="C26" s="83"/>
      <c r="D26" s="84"/>
      <c r="E26" s="84"/>
      <c r="F26" s="84" t="s">
        <v>174</v>
      </c>
      <c r="G26" s="84"/>
      <c r="H26" s="84"/>
      <c r="I26" s="84"/>
      <c r="J26" s="84"/>
      <c r="K26" s="85"/>
      <c r="L26" s="85"/>
      <c r="M26" s="85"/>
      <c r="N26" s="86">
        <v>216831</v>
      </c>
      <c r="O26" s="89"/>
      <c r="P26" s="88"/>
      <c r="R26" s="6">
        <f>IF(COUNTIF(R27:R29,"-")=COUNTA(R27:R29),"-",SUM(R27:R29))</f>
        <v>216831109</v>
      </c>
      <c r="AK26" s="436"/>
    </row>
    <row r="27" spans="1:37" x14ac:dyDescent="0.15">
      <c r="A27" s="73" t="s">
        <v>175</v>
      </c>
      <c r="C27" s="83"/>
      <c r="D27" s="84"/>
      <c r="E27" s="84"/>
      <c r="F27" s="85"/>
      <c r="G27" s="85" t="s">
        <v>176</v>
      </c>
      <c r="H27" s="85"/>
      <c r="I27" s="84"/>
      <c r="J27" s="84"/>
      <c r="K27" s="85"/>
      <c r="L27" s="85"/>
      <c r="M27" s="85"/>
      <c r="N27" s="86">
        <v>95904</v>
      </c>
      <c r="O27" s="89"/>
      <c r="P27" s="88"/>
      <c r="R27" s="6">
        <v>95904459</v>
      </c>
      <c r="AK27" s="436"/>
    </row>
    <row r="28" spans="1:37" x14ac:dyDescent="0.15">
      <c r="A28" s="73" t="s">
        <v>177</v>
      </c>
      <c r="C28" s="83"/>
      <c r="D28" s="84"/>
      <c r="E28" s="84"/>
      <c r="F28" s="85"/>
      <c r="G28" s="84" t="s">
        <v>178</v>
      </c>
      <c r="H28" s="84"/>
      <c r="I28" s="84"/>
      <c r="J28" s="84"/>
      <c r="K28" s="85"/>
      <c r="L28" s="85"/>
      <c r="M28" s="85"/>
      <c r="N28" s="86">
        <v>1804</v>
      </c>
      <c r="O28" s="89"/>
      <c r="P28" s="88"/>
      <c r="R28" s="6">
        <v>1803949</v>
      </c>
      <c r="AK28" s="436"/>
    </row>
    <row r="29" spans="1:37" x14ac:dyDescent="0.15">
      <c r="A29" s="73" t="s">
        <v>179</v>
      </c>
      <c r="C29" s="83"/>
      <c r="D29" s="84"/>
      <c r="E29" s="84"/>
      <c r="F29" s="85"/>
      <c r="G29" s="84" t="s">
        <v>44</v>
      </c>
      <c r="H29" s="84"/>
      <c r="I29" s="84"/>
      <c r="J29" s="84"/>
      <c r="K29" s="85"/>
      <c r="L29" s="85"/>
      <c r="M29" s="85"/>
      <c r="N29" s="86">
        <v>119123</v>
      </c>
      <c r="O29" s="89"/>
      <c r="P29" s="88"/>
      <c r="R29" s="6">
        <v>119122701</v>
      </c>
      <c r="AK29" s="436"/>
    </row>
    <row r="30" spans="1:37" x14ac:dyDescent="0.15">
      <c r="A30" s="73" t="s">
        <v>180</v>
      </c>
      <c r="C30" s="83"/>
      <c r="D30" s="84"/>
      <c r="E30" s="85" t="s">
        <v>181</v>
      </c>
      <c r="F30" s="85"/>
      <c r="G30" s="84"/>
      <c r="H30" s="84"/>
      <c r="I30" s="84"/>
      <c r="J30" s="84"/>
      <c r="K30" s="85"/>
      <c r="L30" s="85"/>
      <c r="M30" s="85"/>
      <c r="N30" s="86">
        <v>7764603</v>
      </c>
      <c r="O30" s="89"/>
      <c r="P30" s="88"/>
      <c r="R30" s="6">
        <f>IF(COUNTIF(R31:R34,"-")=COUNTA(R31:R34),"-",SUM(R31:R34))</f>
        <v>7764602833</v>
      </c>
      <c r="AK30" s="436"/>
    </row>
    <row r="31" spans="1:37" x14ac:dyDescent="0.15">
      <c r="A31" s="73" t="s">
        <v>182</v>
      </c>
      <c r="C31" s="83"/>
      <c r="D31" s="84"/>
      <c r="E31" s="84"/>
      <c r="F31" s="84" t="s">
        <v>183</v>
      </c>
      <c r="G31" s="84"/>
      <c r="H31" s="84"/>
      <c r="I31" s="84"/>
      <c r="J31" s="84"/>
      <c r="K31" s="85"/>
      <c r="L31" s="85"/>
      <c r="M31" s="85"/>
      <c r="N31" s="86">
        <v>4923030</v>
      </c>
      <c r="O31" s="89"/>
      <c r="P31" s="88"/>
      <c r="R31" s="6">
        <v>4923029894</v>
      </c>
      <c r="AK31" s="436"/>
    </row>
    <row r="32" spans="1:37" x14ac:dyDescent="0.15">
      <c r="A32" s="73" t="s">
        <v>184</v>
      </c>
      <c r="C32" s="83"/>
      <c r="D32" s="84"/>
      <c r="E32" s="84"/>
      <c r="F32" s="84" t="s">
        <v>185</v>
      </c>
      <c r="G32" s="84"/>
      <c r="H32" s="84"/>
      <c r="I32" s="84"/>
      <c r="J32" s="84"/>
      <c r="K32" s="85"/>
      <c r="L32" s="85"/>
      <c r="M32" s="85"/>
      <c r="N32" s="86">
        <v>2666066</v>
      </c>
      <c r="O32" s="89"/>
      <c r="P32" s="88"/>
      <c r="R32" s="6">
        <v>2666065946</v>
      </c>
      <c r="AK32" s="436"/>
    </row>
    <row r="33" spans="1:37" x14ac:dyDescent="0.15">
      <c r="A33" s="73" t="s">
        <v>186</v>
      </c>
      <c r="C33" s="83"/>
      <c r="D33" s="84"/>
      <c r="E33" s="84"/>
      <c r="F33" s="84" t="s">
        <v>187</v>
      </c>
      <c r="G33" s="84"/>
      <c r="H33" s="84"/>
      <c r="I33" s="84"/>
      <c r="J33" s="84"/>
      <c r="K33" s="85"/>
      <c r="L33" s="85"/>
      <c r="M33" s="85"/>
      <c r="N33" s="86">
        <v>-4270</v>
      </c>
      <c r="O33" s="89"/>
      <c r="P33" s="88"/>
      <c r="R33" s="6">
        <v>-4270218</v>
      </c>
      <c r="AK33" s="436"/>
    </row>
    <row r="34" spans="1:37" x14ac:dyDescent="0.15">
      <c r="A34" s="73" t="s">
        <v>188</v>
      </c>
      <c r="C34" s="83"/>
      <c r="D34" s="84"/>
      <c r="E34" s="84"/>
      <c r="F34" s="84" t="s">
        <v>44</v>
      </c>
      <c r="G34" s="84"/>
      <c r="H34" s="84"/>
      <c r="I34" s="84"/>
      <c r="J34" s="84"/>
      <c r="K34" s="85"/>
      <c r="L34" s="85"/>
      <c r="M34" s="85"/>
      <c r="N34" s="86">
        <v>179777</v>
      </c>
      <c r="O34" s="89"/>
      <c r="P34" s="88"/>
      <c r="R34" s="6">
        <v>179777211</v>
      </c>
      <c r="AK34" s="436"/>
    </row>
    <row r="35" spans="1:37" x14ac:dyDescent="0.15">
      <c r="A35" s="73" t="s">
        <v>189</v>
      </c>
      <c r="C35" s="83"/>
      <c r="D35" s="84" t="s">
        <v>190</v>
      </c>
      <c r="E35" s="84"/>
      <c r="F35" s="84"/>
      <c r="G35" s="84"/>
      <c r="H35" s="84"/>
      <c r="I35" s="84"/>
      <c r="J35" s="84"/>
      <c r="K35" s="85"/>
      <c r="L35" s="85"/>
      <c r="M35" s="85"/>
      <c r="N35" s="86">
        <v>4047713</v>
      </c>
      <c r="O35" s="89"/>
      <c r="P35" s="88"/>
      <c r="R35" s="6">
        <f>IF(COUNTIF(R36:R37,"-")=COUNTA(R36:R37),"-",SUM(R36:R37))</f>
        <v>4047712541</v>
      </c>
      <c r="AK35" s="436"/>
    </row>
    <row r="36" spans="1:37" x14ac:dyDescent="0.15">
      <c r="A36" s="73" t="s">
        <v>191</v>
      </c>
      <c r="C36" s="83"/>
      <c r="D36" s="84"/>
      <c r="E36" s="84" t="s">
        <v>192</v>
      </c>
      <c r="F36" s="84"/>
      <c r="G36" s="84"/>
      <c r="H36" s="84"/>
      <c r="I36" s="84"/>
      <c r="J36" s="84"/>
      <c r="K36" s="90"/>
      <c r="L36" s="90"/>
      <c r="M36" s="90"/>
      <c r="N36" s="86">
        <v>484335</v>
      </c>
      <c r="O36" s="89"/>
      <c r="P36" s="88"/>
      <c r="R36" s="6">
        <v>484334686</v>
      </c>
      <c r="AK36" s="436"/>
    </row>
    <row r="37" spans="1:37" x14ac:dyDescent="0.15">
      <c r="A37" s="73" t="s">
        <v>193</v>
      </c>
      <c r="C37" s="83"/>
      <c r="D37" s="84"/>
      <c r="E37" s="84" t="s">
        <v>44</v>
      </c>
      <c r="F37" s="84"/>
      <c r="G37" s="85"/>
      <c r="H37" s="84"/>
      <c r="I37" s="84"/>
      <c r="J37" s="84"/>
      <c r="K37" s="90"/>
      <c r="L37" s="90"/>
      <c r="M37" s="90"/>
      <c r="N37" s="86">
        <v>3563378</v>
      </c>
      <c r="O37" s="89"/>
      <c r="P37" s="88"/>
      <c r="R37" s="6">
        <v>3563377855</v>
      </c>
      <c r="AK37" s="436"/>
    </row>
    <row r="38" spans="1:37" x14ac:dyDescent="0.15">
      <c r="A38" s="73" t="s">
        <v>149</v>
      </c>
      <c r="C38" s="91" t="s">
        <v>150</v>
      </c>
      <c r="D38" s="92"/>
      <c r="E38" s="92"/>
      <c r="F38" s="92"/>
      <c r="G38" s="92"/>
      <c r="H38" s="92"/>
      <c r="I38" s="92"/>
      <c r="J38" s="92"/>
      <c r="K38" s="93"/>
      <c r="L38" s="93"/>
      <c r="M38" s="93"/>
      <c r="N38" s="94">
        <v>-12342716</v>
      </c>
      <c r="O38" s="95"/>
      <c r="P38" s="88"/>
      <c r="R38" s="6">
        <f>IF(COUNTIF(R14:R35,"-")=COUNTA(R14:R35),"-",SUM(R35)-SUM(R14))</f>
        <v>-12342716105</v>
      </c>
      <c r="AK38" s="436"/>
    </row>
    <row r="39" spans="1:37" x14ac:dyDescent="0.15">
      <c r="A39" s="73" t="s">
        <v>196</v>
      </c>
      <c r="C39" s="83"/>
      <c r="D39" s="84" t="s">
        <v>197</v>
      </c>
      <c r="E39" s="84"/>
      <c r="F39" s="85"/>
      <c r="G39" s="84"/>
      <c r="H39" s="84"/>
      <c r="I39" s="84"/>
      <c r="J39" s="84"/>
      <c r="K39" s="85"/>
      <c r="L39" s="85"/>
      <c r="M39" s="85"/>
      <c r="N39" s="86">
        <v>61944</v>
      </c>
      <c r="O39" s="87" t="s">
        <v>411</v>
      </c>
      <c r="P39" s="88"/>
      <c r="R39" s="6">
        <f>IF(COUNTIF(R40:R43,"-")=COUNTA(R40:R43),"-",SUM(R40:R43))</f>
        <v>61944473</v>
      </c>
      <c r="AK39" s="436"/>
    </row>
    <row r="40" spans="1:37" x14ac:dyDescent="0.15">
      <c r="A40" s="73" t="s">
        <v>198</v>
      </c>
      <c r="C40" s="83"/>
      <c r="D40" s="84"/>
      <c r="E40" s="85" t="s">
        <v>199</v>
      </c>
      <c r="F40" s="85"/>
      <c r="G40" s="84"/>
      <c r="H40" s="84"/>
      <c r="I40" s="84"/>
      <c r="J40" s="84"/>
      <c r="K40" s="85"/>
      <c r="L40" s="85"/>
      <c r="M40" s="85"/>
      <c r="N40" s="86">
        <v>58475</v>
      </c>
      <c r="O40" s="89"/>
      <c r="P40" s="88"/>
      <c r="R40" s="6">
        <v>58475033</v>
      </c>
      <c r="AK40" s="436"/>
    </row>
    <row r="41" spans="1:37" x14ac:dyDescent="0.15">
      <c r="A41" s="73" t="s">
        <v>200</v>
      </c>
      <c r="C41" s="83"/>
      <c r="D41" s="84"/>
      <c r="E41" s="85" t="s">
        <v>201</v>
      </c>
      <c r="F41" s="85"/>
      <c r="G41" s="84"/>
      <c r="H41" s="84"/>
      <c r="I41" s="84"/>
      <c r="J41" s="84"/>
      <c r="K41" s="85"/>
      <c r="L41" s="85"/>
      <c r="M41" s="85"/>
      <c r="N41" s="86">
        <v>734</v>
      </c>
      <c r="O41" s="89"/>
      <c r="P41" s="88"/>
      <c r="R41" s="6">
        <v>733840</v>
      </c>
      <c r="AK41" s="436"/>
    </row>
    <row r="42" spans="1:37" x14ac:dyDescent="0.15">
      <c r="A42" s="73" t="s">
        <v>202</v>
      </c>
      <c r="C42" s="83"/>
      <c r="D42" s="84"/>
      <c r="E42" s="84" t="s">
        <v>203</v>
      </c>
      <c r="F42" s="84"/>
      <c r="G42" s="84"/>
      <c r="H42" s="84"/>
      <c r="I42" s="84"/>
      <c r="J42" s="84"/>
      <c r="K42" s="85"/>
      <c r="L42" s="85"/>
      <c r="M42" s="85"/>
      <c r="N42" s="86">
        <v>0</v>
      </c>
      <c r="O42" s="89"/>
      <c r="P42" s="88"/>
      <c r="R42" s="6">
        <v>0</v>
      </c>
      <c r="AK42" s="436"/>
    </row>
    <row r="43" spans="1:37" x14ac:dyDescent="0.15">
      <c r="A43" s="73" t="s">
        <v>204</v>
      </c>
      <c r="C43" s="83"/>
      <c r="D43" s="84"/>
      <c r="E43" s="84" t="s">
        <v>44</v>
      </c>
      <c r="F43" s="84"/>
      <c r="G43" s="84"/>
      <c r="H43" s="84"/>
      <c r="I43" s="84"/>
      <c r="J43" s="84"/>
      <c r="K43" s="85"/>
      <c r="L43" s="85"/>
      <c r="M43" s="85"/>
      <c r="N43" s="86">
        <v>2736</v>
      </c>
      <c r="O43" s="89"/>
      <c r="P43" s="88"/>
      <c r="R43" s="6">
        <v>2735600</v>
      </c>
      <c r="AK43" s="436"/>
    </row>
    <row r="44" spans="1:37" x14ac:dyDescent="0.15">
      <c r="A44" s="73" t="s">
        <v>205</v>
      </c>
      <c r="C44" s="83"/>
      <c r="D44" s="84" t="s">
        <v>206</v>
      </c>
      <c r="E44" s="84"/>
      <c r="F44" s="84"/>
      <c r="G44" s="84"/>
      <c r="H44" s="84"/>
      <c r="I44" s="84"/>
      <c r="J44" s="84"/>
      <c r="K44" s="90"/>
      <c r="L44" s="90"/>
      <c r="M44" s="90"/>
      <c r="N44" s="86">
        <v>7276</v>
      </c>
      <c r="O44" s="87" t="s">
        <v>411</v>
      </c>
      <c r="P44" s="88"/>
      <c r="R44" s="6">
        <f>IF(COUNTIF(R45:R46,"-")=COUNTA(R45:R46),"-",SUM(R45:R46))</f>
        <v>7275908</v>
      </c>
      <c r="AK44" s="436"/>
    </row>
    <row r="45" spans="1:37" x14ac:dyDescent="0.15">
      <c r="A45" s="73" t="s">
        <v>207</v>
      </c>
      <c r="C45" s="83"/>
      <c r="D45" s="84"/>
      <c r="E45" s="84" t="s">
        <v>208</v>
      </c>
      <c r="F45" s="84"/>
      <c r="G45" s="84"/>
      <c r="H45" s="84"/>
      <c r="I45" s="84"/>
      <c r="J45" s="84"/>
      <c r="K45" s="90"/>
      <c r="L45" s="90"/>
      <c r="M45" s="90"/>
      <c r="N45" s="86">
        <v>451</v>
      </c>
      <c r="O45" s="89"/>
      <c r="P45" s="88"/>
      <c r="R45" s="6">
        <v>451430</v>
      </c>
      <c r="AK45" s="436"/>
    </row>
    <row r="46" spans="1:37" ht="14.25" thickBot="1" x14ac:dyDescent="0.2">
      <c r="A46" s="73" t="s">
        <v>209</v>
      </c>
      <c r="C46" s="83"/>
      <c r="D46" s="84"/>
      <c r="E46" s="84" t="s">
        <v>44</v>
      </c>
      <c r="F46" s="84"/>
      <c r="G46" s="84"/>
      <c r="H46" s="84"/>
      <c r="I46" s="84"/>
      <c r="J46" s="84"/>
      <c r="K46" s="90"/>
      <c r="L46" s="90"/>
      <c r="M46" s="90"/>
      <c r="N46" s="86">
        <v>6824</v>
      </c>
      <c r="O46" s="89"/>
      <c r="P46" s="88"/>
      <c r="R46" s="6">
        <v>6824478</v>
      </c>
      <c r="AK46" s="436"/>
    </row>
    <row r="47" spans="1:37" ht="14.25" thickBot="1" x14ac:dyDescent="0.2">
      <c r="A47" s="73" t="s">
        <v>194</v>
      </c>
      <c r="C47" s="96" t="s">
        <v>195</v>
      </c>
      <c r="D47" s="97"/>
      <c r="E47" s="97"/>
      <c r="F47" s="97"/>
      <c r="G47" s="97"/>
      <c r="H47" s="97"/>
      <c r="I47" s="97"/>
      <c r="J47" s="97"/>
      <c r="K47" s="98"/>
      <c r="L47" s="98"/>
      <c r="M47" s="98"/>
      <c r="N47" s="99">
        <v>-12397385</v>
      </c>
      <c r="O47" s="100" t="s">
        <v>411</v>
      </c>
      <c r="P47" s="88"/>
      <c r="R47" s="6">
        <f>IF(COUNTIF(R38:R46,"-")=COUNTA(R38:R46),"-",SUM(R38,R44)-SUM(R39))</f>
        <v>-12397384670</v>
      </c>
      <c r="AK47" s="436"/>
    </row>
    <row r="48" spans="1:37" s="102" customFormat="1" ht="3.75" customHeight="1" x14ac:dyDescent="0.15">
      <c r="A48" s="101"/>
      <c r="C48" s="103"/>
      <c r="D48" s="103"/>
      <c r="E48" s="104"/>
      <c r="F48" s="104"/>
      <c r="G48" s="104"/>
      <c r="H48" s="104"/>
      <c r="I48" s="104"/>
      <c r="J48" s="105"/>
      <c r="K48" s="105"/>
      <c r="L48" s="105"/>
    </row>
    <row r="49" spans="1:12" s="102" customFormat="1" ht="15.6" customHeight="1" x14ac:dyDescent="0.15">
      <c r="A49" s="101"/>
      <c r="C49" s="106"/>
      <c r="D49" s="106" t="s">
        <v>343</v>
      </c>
      <c r="E49" s="107"/>
      <c r="F49" s="107"/>
      <c r="G49" s="107"/>
      <c r="H49" s="107"/>
      <c r="I49" s="107"/>
      <c r="J49" s="108"/>
      <c r="K49" s="108"/>
      <c r="L49" s="10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5"/>
  <sheetViews>
    <sheetView showGridLines="0" topLeftCell="B1" zoomScale="85" zoomScaleNormal="85" zoomScaleSheetLayoutView="100" workbookViewId="0"/>
  </sheetViews>
  <sheetFormatPr defaultRowHeight="12.75" x14ac:dyDescent="0.15"/>
  <cols>
    <col min="1" max="1" width="0" style="110" hidden="1" customWidth="1"/>
    <col min="2" max="2" width="1.125" style="113" customWidth="1"/>
    <col min="3" max="3" width="1.625" style="113" customWidth="1"/>
    <col min="4" max="9" width="2" style="113" customWidth="1"/>
    <col min="10" max="10" width="15.375" style="113" customWidth="1"/>
    <col min="11" max="11" width="21.625" style="113" bestFit="1" customWidth="1"/>
    <col min="12" max="12" width="3" style="113" bestFit="1" customWidth="1"/>
    <col min="13" max="13" width="21.625" style="113" bestFit="1" customWidth="1"/>
    <col min="14" max="14" width="3" style="113" bestFit="1" customWidth="1"/>
    <col min="15" max="15" width="21.625" style="113" bestFit="1" customWidth="1"/>
    <col min="16" max="16" width="3" style="113" bestFit="1" customWidth="1"/>
    <col min="17" max="17" width="21.625" style="113" customWidth="1"/>
    <col min="18" max="18" width="3" style="113" customWidth="1"/>
    <col min="19" max="19" width="1" style="113" customWidth="1"/>
    <col min="20" max="20" width="9" style="113"/>
    <col min="21" max="24" width="0" style="113" hidden="1" customWidth="1"/>
    <col min="25" max="16384" width="9" style="113"/>
  </cols>
  <sheetData>
    <row r="1" spans="1:24" x14ac:dyDescent="0.15">
      <c r="C1" s="113" t="s">
        <v>354</v>
      </c>
    </row>
    <row r="2" spans="1:24" x14ac:dyDescent="0.15">
      <c r="C2" s="113" t="s">
        <v>355</v>
      </c>
    </row>
    <row r="3" spans="1:24" x14ac:dyDescent="0.15">
      <c r="C3" s="113" t="s">
        <v>356</v>
      </c>
    </row>
    <row r="4" spans="1:24" x14ac:dyDescent="0.15">
      <c r="C4" s="113" t="s">
        <v>357</v>
      </c>
    </row>
    <row r="5" spans="1:24" x14ac:dyDescent="0.15">
      <c r="C5" s="113" t="s">
        <v>358</v>
      </c>
    </row>
    <row r="6" spans="1:24" x14ac:dyDescent="0.15">
      <c r="C6" s="113" t="s">
        <v>359</v>
      </c>
    </row>
    <row r="7" spans="1:24" x14ac:dyDescent="0.15">
      <c r="C7" s="113" t="s">
        <v>360</v>
      </c>
    </row>
    <row r="9" spans="1:24" ht="24" x14ac:dyDescent="0.25">
      <c r="B9" s="111"/>
      <c r="C9" s="112" t="s">
        <v>412</v>
      </c>
      <c r="D9" s="112"/>
      <c r="E9" s="112"/>
      <c r="F9" s="112"/>
      <c r="G9" s="112"/>
      <c r="H9" s="112"/>
      <c r="I9" s="112"/>
      <c r="J9" s="112"/>
      <c r="K9" s="112"/>
      <c r="L9" s="112"/>
      <c r="M9" s="112"/>
      <c r="N9" s="112"/>
      <c r="O9" s="112"/>
      <c r="P9" s="112"/>
      <c r="Q9" s="112"/>
      <c r="R9" s="112"/>
    </row>
    <row r="10" spans="1:24" ht="17.25" x14ac:dyDescent="0.2">
      <c r="B10" s="114"/>
      <c r="C10" s="115" t="s">
        <v>409</v>
      </c>
      <c r="D10" s="115"/>
      <c r="E10" s="115"/>
      <c r="F10" s="115"/>
      <c r="G10" s="115"/>
      <c r="H10" s="115"/>
      <c r="I10" s="115"/>
      <c r="J10" s="115"/>
      <c r="K10" s="115"/>
      <c r="L10" s="115"/>
      <c r="M10" s="115"/>
      <c r="N10" s="115"/>
      <c r="O10" s="115"/>
      <c r="P10" s="115"/>
      <c r="Q10" s="115"/>
      <c r="R10" s="115"/>
    </row>
    <row r="11" spans="1:24" ht="17.25" x14ac:dyDescent="0.2">
      <c r="B11" s="114"/>
      <c r="C11" s="115" t="s">
        <v>410</v>
      </c>
      <c r="D11" s="115"/>
      <c r="E11" s="115"/>
      <c r="F11" s="115"/>
      <c r="G11" s="115"/>
      <c r="H11" s="115"/>
      <c r="I11" s="115"/>
      <c r="J11" s="115"/>
      <c r="K11" s="115"/>
      <c r="L11" s="115"/>
      <c r="M11" s="115"/>
      <c r="N11" s="115"/>
      <c r="O11" s="115"/>
      <c r="P11" s="115"/>
      <c r="Q11" s="115"/>
      <c r="R11" s="115"/>
    </row>
    <row r="12" spans="1:24" ht="15.75" customHeight="1" thickBot="1" x14ac:dyDescent="0.2">
      <c r="B12" s="116"/>
      <c r="C12" s="117"/>
      <c r="D12" s="117"/>
      <c r="E12" s="117"/>
      <c r="F12" s="117"/>
      <c r="G12" s="117"/>
      <c r="H12" s="117"/>
      <c r="I12" s="117"/>
      <c r="J12" s="118"/>
      <c r="K12" s="117"/>
      <c r="L12" s="118"/>
      <c r="M12" s="117"/>
      <c r="N12" s="117"/>
      <c r="O12" s="117"/>
      <c r="P12" s="117"/>
      <c r="Q12" s="117"/>
      <c r="R12" s="118" t="s">
        <v>407</v>
      </c>
    </row>
    <row r="13" spans="1:24" ht="12.75" customHeight="1" x14ac:dyDescent="0.15">
      <c r="B13" s="119"/>
      <c r="C13" s="120" t="s">
        <v>0</v>
      </c>
      <c r="D13" s="121"/>
      <c r="E13" s="121"/>
      <c r="F13" s="121"/>
      <c r="G13" s="121"/>
      <c r="H13" s="121"/>
      <c r="I13" s="121"/>
      <c r="J13" s="122"/>
      <c r="K13" s="123" t="s">
        <v>344</v>
      </c>
      <c r="L13" s="121"/>
      <c r="M13" s="124"/>
      <c r="N13" s="124"/>
      <c r="O13" s="124"/>
      <c r="P13" s="124"/>
      <c r="Q13" s="124"/>
      <c r="R13" s="125"/>
    </row>
    <row r="14" spans="1:24" ht="29.25" customHeight="1" thickBot="1" x14ac:dyDescent="0.2">
      <c r="A14" s="110" t="s">
        <v>330</v>
      </c>
      <c r="B14" s="119"/>
      <c r="C14" s="126"/>
      <c r="D14" s="127"/>
      <c r="E14" s="127"/>
      <c r="F14" s="127"/>
      <c r="G14" s="127"/>
      <c r="H14" s="127"/>
      <c r="I14" s="127"/>
      <c r="J14" s="128"/>
      <c r="K14" s="129"/>
      <c r="L14" s="127"/>
      <c r="M14" s="130" t="s">
        <v>345</v>
      </c>
      <c r="N14" s="131"/>
      <c r="O14" s="130" t="s">
        <v>346</v>
      </c>
      <c r="P14" s="131"/>
      <c r="Q14" s="130" t="s">
        <v>148</v>
      </c>
      <c r="R14" s="132"/>
    </row>
    <row r="15" spans="1:24" ht="15.95" customHeight="1" x14ac:dyDescent="0.15">
      <c r="A15" s="110" t="s">
        <v>210</v>
      </c>
      <c r="B15" s="133"/>
      <c r="C15" s="134" t="s">
        <v>211</v>
      </c>
      <c r="D15" s="135"/>
      <c r="E15" s="135"/>
      <c r="F15" s="135"/>
      <c r="G15" s="135"/>
      <c r="H15" s="135"/>
      <c r="I15" s="135"/>
      <c r="J15" s="136"/>
      <c r="K15" s="137">
        <v>24386610</v>
      </c>
      <c r="L15" s="138" t="s">
        <v>411</v>
      </c>
      <c r="M15" s="137">
        <v>37737574</v>
      </c>
      <c r="N15" s="139"/>
      <c r="O15" s="137">
        <v>-13351455</v>
      </c>
      <c r="P15" s="139"/>
      <c r="Q15" s="140">
        <v>490</v>
      </c>
      <c r="R15" s="141"/>
      <c r="U15" s="437">
        <f>IF(COUNTIF(V15:X15,"-")=COUNTA(V15:X15),"-",SUM(V15:X15))</f>
        <v>24386609587</v>
      </c>
      <c r="V15" s="437">
        <v>37737574418</v>
      </c>
      <c r="W15" s="437">
        <v>-13351454831</v>
      </c>
      <c r="X15" s="437">
        <v>490000</v>
      </c>
    </row>
    <row r="16" spans="1:24" ht="15.95" customHeight="1" x14ac:dyDescent="0.15">
      <c r="A16" s="110" t="s">
        <v>212</v>
      </c>
      <c r="B16" s="133"/>
      <c r="C16" s="31"/>
      <c r="D16" s="26" t="s">
        <v>213</v>
      </c>
      <c r="E16" s="26"/>
      <c r="F16" s="26"/>
      <c r="G16" s="26"/>
      <c r="H16" s="26"/>
      <c r="I16" s="26"/>
      <c r="J16" s="142"/>
      <c r="K16" s="143">
        <v>-12397385</v>
      </c>
      <c r="L16" s="144"/>
      <c r="M16" s="145"/>
      <c r="N16" s="146"/>
      <c r="O16" s="143">
        <v>-12397385</v>
      </c>
      <c r="P16" s="147"/>
      <c r="Q16" s="148">
        <v>0</v>
      </c>
      <c r="R16" s="149"/>
      <c r="U16" s="437">
        <f>IF(COUNTIF(V16:X16,"-")=COUNTA(V16:X16),"-",SUM(V16:X16))</f>
        <v>-12397384670</v>
      </c>
      <c r="V16" s="437" t="s">
        <v>11</v>
      </c>
      <c r="W16" s="437">
        <v>-12397384670</v>
      </c>
      <c r="X16" s="437">
        <v>0</v>
      </c>
    </row>
    <row r="17" spans="1:24" ht="15.95" customHeight="1" x14ac:dyDescent="0.15">
      <c r="A17" s="110" t="s">
        <v>214</v>
      </c>
      <c r="B17" s="119"/>
      <c r="C17" s="150"/>
      <c r="D17" s="142" t="s">
        <v>215</v>
      </c>
      <c r="E17" s="142"/>
      <c r="F17" s="142"/>
      <c r="G17" s="142"/>
      <c r="H17" s="142"/>
      <c r="I17" s="142"/>
      <c r="J17" s="142"/>
      <c r="K17" s="143">
        <v>13183105</v>
      </c>
      <c r="L17" s="144"/>
      <c r="M17" s="151"/>
      <c r="N17" s="152"/>
      <c r="O17" s="143">
        <v>13183105</v>
      </c>
      <c r="P17" s="147"/>
      <c r="Q17" s="148">
        <v>0</v>
      </c>
      <c r="R17" s="153"/>
      <c r="U17" s="437">
        <f>IF(COUNTIF(V17:X17,"-")=COUNTA(V17:X17),"-",SUM(V17:X17))</f>
        <v>13183105108</v>
      </c>
      <c r="V17" s="437" t="s">
        <v>11</v>
      </c>
      <c r="W17" s="437">
        <f>IF(COUNTIF(W18:W19,"-")=COUNTA(W18:W19),"-",SUM(W18:W19))</f>
        <v>13183105108</v>
      </c>
      <c r="X17" s="437">
        <f>IF(COUNTIF(X18:X19,"-")=COUNTA(X18:X19),"-",SUM(X18:X19))</f>
        <v>0</v>
      </c>
    </row>
    <row r="18" spans="1:24" ht="15.95" customHeight="1" x14ac:dyDescent="0.15">
      <c r="A18" s="110" t="s">
        <v>216</v>
      </c>
      <c r="B18" s="119"/>
      <c r="C18" s="154"/>
      <c r="D18" s="142"/>
      <c r="E18" s="155" t="s">
        <v>217</v>
      </c>
      <c r="F18" s="155"/>
      <c r="G18" s="155"/>
      <c r="H18" s="155"/>
      <c r="I18" s="155"/>
      <c r="J18" s="142"/>
      <c r="K18" s="143">
        <v>8196720</v>
      </c>
      <c r="L18" s="144"/>
      <c r="M18" s="151"/>
      <c r="N18" s="152"/>
      <c r="O18" s="143">
        <v>8196720</v>
      </c>
      <c r="P18" s="147"/>
      <c r="Q18" s="148">
        <v>0</v>
      </c>
      <c r="R18" s="153"/>
      <c r="U18" s="437">
        <f>IF(COUNTIF(V18:X18,"-")=COUNTA(V18:X18),"-",SUM(V18:X18))</f>
        <v>8196719688</v>
      </c>
      <c r="V18" s="437" t="s">
        <v>11</v>
      </c>
      <c r="W18" s="437">
        <v>8196719688</v>
      </c>
      <c r="X18" s="437">
        <v>0</v>
      </c>
    </row>
    <row r="19" spans="1:24" ht="15.95" customHeight="1" x14ac:dyDescent="0.15">
      <c r="A19" s="110" t="s">
        <v>218</v>
      </c>
      <c r="B19" s="119"/>
      <c r="C19" s="156"/>
      <c r="D19" s="157"/>
      <c r="E19" s="157" t="s">
        <v>219</v>
      </c>
      <c r="F19" s="157"/>
      <c r="G19" s="157"/>
      <c r="H19" s="157"/>
      <c r="I19" s="157"/>
      <c r="J19" s="158"/>
      <c r="K19" s="159">
        <v>4986385</v>
      </c>
      <c r="L19" s="160"/>
      <c r="M19" s="161"/>
      <c r="N19" s="162"/>
      <c r="O19" s="159">
        <v>4986385</v>
      </c>
      <c r="P19" s="163"/>
      <c r="Q19" s="164">
        <v>0</v>
      </c>
      <c r="R19" s="165"/>
      <c r="U19" s="437">
        <f>IF(COUNTIF(V19:X19,"-")=COUNTA(V19:X19),"-",SUM(V19:X19))</f>
        <v>4986385420</v>
      </c>
      <c r="V19" s="437" t="s">
        <v>11</v>
      </c>
      <c r="W19" s="437">
        <v>4986385420</v>
      </c>
      <c r="X19" s="437">
        <v>0</v>
      </c>
    </row>
    <row r="20" spans="1:24" ht="15.95" customHeight="1" x14ac:dyDescent="0.15">
      <c r="A20" s="110" t="s">
        <v>220</v>
      </c>
      <c r="B20" s="119"/>
      <c r="C20" s="166"/>
      <c r="D20" s="167" t="s">
        <v>221</v>
      </c>
      <c r="E20" s="168"/>
      <c r="F20" s="167"/>
      <c r="G20" s="167"/>
      <c r="H20" s="167"/>
      <c r="I20" s="167"/>
      <c r="J20" s="169"/>
      <c r="K20" s="170">
        <v>785720</v>
      </c>
      <c r="L20" s="171"/>
      <c r="M20" s="172"/>
      <c r="N20" s="173"/>
      <c r="O20" s="170">
        <v>785720</v>
      </c>
      <c r="P20" s="174"/>
      <c r="Q20" s="175">
        <v>0</v>
      </c>
      <c r="R20" s="176"/>
      <c r="U20" s="437">
        <f>IF(COUNTIF(V20:X20,"-")=COUNTA(V20:X20),"-",SUM(V20:X20))</f>
        <v>785720438</v>
      </c>
      <c r="V20" s="437" t="s">
        <v>11</v>
      </c>
      <c r="W20" s="437">
        <f>IF(COUNTIF(W16:W17,"-")=COUNTA(W16:W17),"-",SUM(W16:W17))</f>
        <v>785720438</v>
      </c>
      <c r="X20" s="437">
        <f>IF(COUNTIF(X16:X17,"-")=COUNTA(X16:X17),"-",SUM(X16:X17))</f>
        <v>0</v>
      </c>
    </row>
    <row r="21" spans="1:24" ht="15.95" customHeight="1" x14ac:dyDescent="0.15">
      <c r="A21" s="110" t="s">
        <v>222</v>
      </c>
      <c r="B21" s="119"/>
      <c r="C21" s="31"/>
      <c r="D21" s="177" t="s">
        <v>347</v>
      </c>
      <c r="E21" s="177"/>
      <c r="F21" s="177"/>
      <c r="G21" s="155"/>
      <c r="H21" s="155"/>
      <c r="I21" s="155"/>
      <c r="J21" s="142"/>
      <c r="K21" s="178"/>
      <c r="L21" s="179"/>
      <c r="M21" s="143">
        <v>625785</v>
      </c>
      <c r="N21" s="147"/>
      <c r="O21" s="143">
        <v>-625785</v>
      </c>
      <c r="P21" s="147"/>
      <c r="Q21" s="180"/>
      <c r="R21" s="181"/>
      <c r="U21" s="437">
        <v>0</v>
      </c>
      <c r="V21" s="437">
        <f>IF(COUNTA(V22:V25)=COUNTIF(V22:V25,"-"),"-",SUM(V22,V24,V23,V25))</f>
        <v>625785145</v>
      </c>
      <c r="W21" s="437">
        <f>IF(COUNTA(W22:W25)=COUNTIF(W22:W25,"-"),"-",SUM(W22,W24,W23,W25))</f>
        <v>-625785145</v>
      </c>
      <c r="X21" s="437" t="s">
        <v>11</v>
      </c>
    </row>
    <row r="22" spans="1:24" ht="15.95" customHeight="1" x14ac:dyDescent="0.15">
      <c r="A22" s="110" t="s">
        <v>223</v>
      </c>
      <c r="B22" s="119"/>
      <c r="C22" s="31"/>
      <c r="D22" s="177"/>
      <c r="E22" s="177" t="s">
        <v>224</v>
      </c>
      <c r="F22" s="155"/>
      <c r="G22" s="155"/>
      <c r="H22" s="155"/>
      <c r="I22" s="155"/>
      <c r="J22" s="142"/>
      <c r="K22" s="178"/>
      <c r="L22" s="179"/>
      <c r="M22" s="143">
        <v>1964606</v>
      </c>
      <c r="N22" s="147"/>
      <c r="O22" s="143">
        <v>-1964606</v>
      </c>
      <c r="P22" s="147"/>
      <c r="Q22" s="182"/>
      <c r="R22" s="183"/>
      <c r="U22" s="437">
        <v>0</v>
      </c>
      <c r="V22" s="437">
        <v>1964606037</v>
      </c>
      <c r="W22" s="437">
        <v>-1964606037</v>
      </c>
      <c r="X22" s="437" t="s">
        <v>11</v>
      </c>
    </row>
    <row r="23" spans="1:24" ht="15.95" customHeight="1" x14ac:dyDescent="0.15">
      <c r="A23" s="110" t="s">
        <v>225</v>
      </c>
      <c r="B23" s="119"/>
      <c r="C23" s="31"/>
      <c r="D23" s="177"/>
      <c r="E23" s="177" t="s">
        <v>226</v>
      </c>
      <c r="F23" s="177"/>
      <c r="G23" s="155"/>
      <c r="H23" s="155"/>
      <c r="I23" s="155"/>
      <c r="J23" s="142"/>
      <c r="K23" s="178"/>
      <c r="L23" s="179"/>
      <c r="M23" s="143">
        <v>-1523980</v>
      </c>
      <c r="N23" s="147"/>
      <c r="O23" s="143">
        <v>1523980</v>
      </c>
      <c r="P23" s="147"/>
      <c r="Q23" s="182"/>
      <c r="R23" s="183"/>
      <c r="U23" s="437">
        <v>0</v>
      </c>
      <c r="V23" s="437">
        <v>-1523979597</v>
      </c>
      <c r="W23" s="437">
        <v>1523979597</v>
      </c>
      <c r="X23" s="437" t="s">
        <v>11</v>
      </c>
    </row>
    <row r="24" spans="1:24" ht="15.95" customHeight="1" x14ac:dyDescent="0.15">
      <c r="A24" s="110" t="s">
        <v>227</v>
      </c>
      <c r="B24" s="119"/>
      <c r="C24" s="31"/>
      <c r="D24" s="177"/>
      <c r="E24" s="177" t="s">
        <v>228</v>
      </c>
      <c r="F24" s="177"/>
      <c r="G24" s="155"/>
      <c r="H24" s="155"/>
      <c r="I24" s="155"/>
      <c r="J24" s="142"/>
      <c r="K24" s="178"/>
      <c r="L24" s="179"/>
      <c r="M24" s="143">
        <v>519448</v>
      </c>
      <c r="N24" s="147"/>
      <c r="O24" s="143">
        <v>-519448</v>
      </c>
      <c r="P24" s="147"/>
      <c r="Q24" s="182"/>
      <c r="R24" s="183"/>
      <c r="U24" s="437">
        <v>0</v>
      </c>
      <c r="V24" s="437">
        <v>519447696</v>
      </c>
      <c r="W24" s="437">
        <v>-519447696</v>
      </c>
      <c r="X24" s="437" t="s">
        <v>11</v>
      </c>
    </row>
    <row r="25" spans="1:24" ht="15.95" customHeight="1" x14ac:dyDescent="0.15">
      <c r="A25" s="110" t="s">
        <v>229</v>
      </c>
      <c r="B25" s="119"/>
      <c r="C25" s="31"/>
      <c r="D25" s="177"/>
      <c r="E25" s="177" t="s">
        <v>230</v>
      </c>
      <c r="F25" s="177"/>
      <c r="G25" s="155"/>
      <c r="H25" s="27"/>
      <c r="I25" s="155"/>
      <c r="J25" s="142"/>
      <c r="K25" s="178"/>
      <c r="L25" s="179"/>
      <c r="M25" s="143">
        <v>-334289</v>
      </c>
      <c r="N25" s="147"/>
      <c r="O25" s="143">
        <v>334289</v>
      </c>
      <c r="P25" s="147"/>
      <c r="Q25" s="182"/>
      <c r="R25" s="183"/>
      <c r="U25" s="437">
        <v>0</v>
      </c>
      <c r="V25" s="437">
        <v>-334288991</v>
      </c>
      <c r="W25" s="437">
        <v>334288991</v>
      </c>
      <c r="X25" s="437" t="s">
        <v>11</v>
      </c>
    </row>
    <row r="26" spans="1:24" ht="15.95" customHeight="1" x14ac:dyDescent="0.15">
      <c r="A26" s="110" t="s">
        <v>231</v>
      </c>
      <c r="B26" s="119"/>
      <c r="C26" s="31"/>
      <c r="D26" s="177" t="s">
        <v>232</v>
      </c>
      <c r="E26" s="155"/>
      <c r="F26" s="155"/>
      <c r="G26" s="155"/>
      <c r="H26" s="155"/>
      <c r="I26" s="155"/>
      <c r="J26" s="142"/>
      <c r="K26" s="143">
        <v>0</v>
      </c>
      <c r="L26" s="144"/>
      <c r="M26" s="143">
        <v>0</v>
      </c>
      <c r="N26" s="147"/>
      <c r="O26" s="151"/>
      <c r="P26" s="152"/>
      <c r="Q26" s="151"/>
      <c r="R26" s="184"/>
      <c r="U26" s="437">
        <f>IF(COUNTIF(V26:X26,"-")=COUNTA(V26:X26),"-",SUM(V26:X26))</f>
        <v>0</v>
      </c>
      <c r="V26" s="437">
        <v>0</v>
      </c>
      <c r="W26" s="437" t="s">
        <v>11</v>
      </c>
      <c r="X26" s="437" t="s">
        <v>11</v>
      </c>
    </row>
    <row r="27" spans="1:24" ht="15.95" customHeight="1" x14ac:dyDescent="0.15">
      <c r="A27" s="110" t="s">
        <v>233</v>
      </c>
      <c r="B27" s="119"/>
      <c r="C27" s="31"/>
      <c r="D27" s="177" t="s">
        <v>234</v>
      </c>
      <c r="E27" s="177"/>
      <c r="F27" s="155"/>
      <c r="G27" s="155"/>
      <c r="H27" s="155"/>
      <c r="I27" s="155"/>
      <c r="J27" s="142"/>
      <c r="K27" s="143">
        <v>43</v>
      </c>
      <c r="L27" s="144"/>
      <c r="M27" s="143">
        <v>43</v>
      </c>
      <c r="N27" s="147"/>
      <c r="O27" s="151"/>
      <c r="P27" s="152"/>
      <c r="Q27" s="151"/>
      <c r="R27" s="184"/>
      <c r="U27" s="437">
        <f>IF(COUNTIF(V27:X27,"-")=COUNTA(V27:X27),"-",SUM(V27:X27))</f>
        <v>43326</v>
      </c>
      <c r="V27" s="437">
        <v>43326</v>
      </c>
      <c r="W27" s="437" t="s">
        <v>11</v>
      </c>
      <c r="X27" s="437" t="s">
        <v>11</v>
      </c>
    </row>
    <row r="28" spans="1:24" ht="15.95" customHeight="1" x14ac:dyDescent="0.15">
      <c r="A28" s="110" t="s">
        <v>348</v>
      </c>
      <c r="B28" s="119"/>
      <c r="C28" s="31"/>
      <c r="D28" s="177" t="s">
        <v>235</v>
      </c>
      <c r="E28" s="177"/>
      <c r="F28" s="155"/>
      <c r="G28" s="155"/>
      <c r="H28" s="155"/>
      <c r="I28" s="155"/>
      <c r="J28" s="142"/>
      <c r="K28" s="143">
        <v>0</v>
      </c>
      <c r="L28" s="185"/>
      <c r="M28" s="151"/>
      <c r="N28" s="152"/>
      <c r="O28" s="151"/>
      <c r="P28" s="152"/>
      <c r="Q28" s="148">
        <v>0</v>
      </c>
      <c r="R28" s="153"/>
      <c r="U28" s="437">
        <f>IF(COUNTIF(V28:X28,"-")=COUNTA(V28:X28),"-",SUM(V28:X28))</f>
        <v>0</v>
      </c>
      <c r="V28" s="437" t="s">
        <v>11</v>
      </c>
      <c r="W28" s="437" t="s">
        <v>11</v>
      </c>
      <c r="X28" s="437">
        <v>0</v>
      </c>
    </row>
    <row r="29" spans="1:24" ht="15.95" customHeight="1" x14ac:dyDescent="0.15">
      <c r="A29" s="110" t="s">
        <v>349</v>
      </c>
      <c r="B29" s="119"/>
      <c r="C29" s="31"/>
      <c r="D29" s="177" t="s">
        <v>236</v>
      </c>
      <c r="E29" s="177"/>
      <c r="F29" s="155"/>
      <c r="G29" s="155"/>
      <c r="H29" s="155"/>
      <c r="I29" s="155"/>
      <c r="J29" s="142"/>
      <c r="K29" s="143">
        <v>0</v>
      </c>
      <c r="L29" s="185"/>
      <c r="M29" s="151"/>
      <c r="N29" s="152"/>
      <c r="O29" s="151"/>
      <c r="P29" s="152"/>
      <c r="Q29" s="148">
        <v>0</v>
      </c>
      <c r="R29" s="153"/>
      <c r="U29" s="437">
        <f>IF(COUNTIF(V29:X29,"-")=COUNTA(V29:X29),"-",SUM(V29:X29))</f>
        <v>0</v>
      </c>
      <c r="V29" s="437" t="s">
        <v>11</v>
      </c>
      <c r="W29" s="437" t="s">
        <v>11</v>
      </c>
      <c r="X29" s="437">
        <v>0</v>
      </c>
    </row>
    <row r="30" spans="1:24" ht="15.95" customHeight="1" x14ac:dyDescent="0.15">
      <c r="A30" s="110" t="s">
        <v>350</v>
      </c>
      <c r="B30" s="119"/>
      <c r="C30" s="31"/>
      <c r="D30" s="177" t="s">
        <v>237</v>
      </c>
      <c r="E30" s="177"/>
      <c r="F30" s="155"/>
      <c r="G30" s="155"/>
      <c r="H30" s="155"/>
      <c r="I30" s="155"/>
      <c r="J30" s="142"/>
      <c r="K30" s="143">
        <v>-916</v>
      </c>
      <c r="L30" s="144"/>
      <c r="M30" s="151"/>
      <c r="N30" s="152"/>
      <c r="O30" s="151"/>
      <c r="P30" s="152"/>
      <c r="Q30" s="148">
        <v>-916</v>
      </c>
      <c r="R30" s="153"/>
      <c r="U30" s="437">
        <f>IF(COUNTIF(V30:X30,"-")=COUNTA(V30:X30),"-",SUM(V30:X30))</f>
        <v>-916000</v>
      </c>
      <c r="V30" s="437" t="s">
        <v>11</v>
      </c>
      <c r="W30" s="437" t="s">
        <v>11</v>
      </c>
      <c r="X30" s="437">
        <v>-916000</v>
      </c>
    </row>
    <row r="31" spans="1:24" ht="15.95" customHeight="1" x14ac:dyDescent="0.15">
      <c r="A31" s="110" t="s">
        <v>238</v>
      </c>
      <c r="B31" s="119"/>
      <c r="C31" s="156"/>
      <c r="D31" s="157" t="s">
        <v>44</v>
      </c>
      <c r="E31" s="157"/>
      <c r="F31" s="157"/>
      <c r="G31" s="186"/>
      <c r="H31" s="186"/>
      <c r="I31" s="186"/>
      <c r="J31" s="158"/>
      <c r="K31" s="159">
        <v>-95509</v>
      </c>
      <c r="L31" s="160"/>
      <c r="M31" s="159">
        <v>-157012</v>
      </c>
      <c r="N31" s="163"/>
      <c r="O31" s="159">
        <v>61503</v>
      </c>
      <c r="P31" s="163"/>
      <c r="Q31" s="187"/>
      <c r="R31" s="188"/>
      <c r="S31" s="189"/>
      <c r="U31" s="437">
        <f>IF(COUNTIF(V31:X31,"-")=COUNTA(V31:X31),"-",SUM(V31:X31))</f>
        <v>-95509200</v>
      </c>
      <c r="V31" s="437">
        <v>-157011915</v>
      </c>
      <c r="W31" s="437">
        <v>61502715</v>
      </c>
      <c r="X31" s="437" t="s">
        <v>11</v>
      </c>
    </row>
    <row r="32" spans="1:24" ht="15.95" customHeight="1" thickBot="1" x14ac:dyDescent="0.2">
      <c r="A32" s="110" t="s">
        <v>239</v>
      </c>
      <c r="B32" s="119"/>
      <c r="C32" s="190"/>
      <c r="D32" s="191" t="s">
        <v>240</v>
      </c>
      <c r="E32" s="191"/>
      <c r="F32" s="192"/>
      <c r="G32" s="192"/>
      <c r="H32" s="193"/>
      <c r="I32" s="192"/>
      <c r="J32" s="194"/>
      <c r="K32" s="195">
        <v>689339</v>
      </c>
      <c r="L32" s="196" t="s">
        <v>411</v>
      </c>
      <c r="M32" s="195">
        <v>468817</v>
      </c>
      <c r="N32" s="197" t="s">
        <v>411</v>
      </c>
      <c r="O32" s="195">
        <v>221438</v>
      </c>
      <c r="P32" s="197"/>
      <c r="Q32" s="198">
        <v>-916</v>
      </c>
      <c r="R32" s="199"/>
      <c r="S32" s="189"/>
      <c r="U32" s="437">
        <f>IF(COUNTIF(V32:X32,"-")=COUNTA(V32:X32),"-",SUM(V32:X32))</f>
        <v>689338564</v>
      </c>
      <c r="V32" s="437">
        <f>IF(AND(V21="-",COUNTIF(V26:V27,"-")=COUNTA(V26:V27),V31="-"),"-",SUM(V21,V26:V27,V31))</f>
        <v>468816556</v>
      </c>
      <c r="W32" s="437">
        <f>IF(AND(W20="-",W21="-",COUNTIF(W26:W27,"-")=COUNTA(W26:W27),W31="-"),"-",SUM(W20,W21,W26:W27,W31))</f>
        <v>221438008</v>
      </c>
      <c r="X32" s="437">
        <f>IF(AND(X20="-",COUNTIF(X28:X30,"-")=COUNTA(X28:X30)),"-",SUM(X20,X28:X30))</f>
        <v>-916000</v>
      </c>
    </row>
    <row r="33" spans="1:24" ht="15.95" customHeight="1" thickBot="1" x14ac:dyDescent="0.2">
      <c r="A33" s="110" t="s">
        <v>241</v>
      </c>
      <c r="B33" s="119"/>
      <c r="C33" s="200" t="s">
        <v>242</v>
      </c>
      <c r="D33" s="201"/>
      <c r="E33" s="201"/>
      <c r="F33" s="201"/>
      <c r="G33" s="202"/>
      <c r="H33" s="202"/>
      <c r="I33" s="202"/>
      <c r="J33" s="203"/>
      <c r="K33" s="204">
        <v>25075948</v>
      </c>
      <c r="L33" s="205"/>
      <c r="M33" s="204">
        <v>38206391</v>
      </c>
      <c r="N33" s="206"/>
      <c r="O33" s="204">
        <v>-13130017</v>
      </c>
      <c r="P33" s="206"/>
      <c r="Q33" s="207">
        <v>-426</v>
      </c>
      <c r="R33" s="208"/>
      <c r="S33" s="189"/>
      <c r="U33" s="437">
        <f>IF(COUNTIF(V33:X33,"-")=COUNTA(V33:X33),"-",SUM(V33:X33))</f>
        <v>25075948151</v>
      </c>
      <c r="V33" s="437">
        <v>38206390974</v>
      </c>
      <c r="W33" s="437">
        <v>-13130016823</v>
      </c>
      <c r="X33" s="437">
        <f>IF(AND(X15="-",X32="-"),"-",SUM(X15,X32))</f>
        <v>-426000</v>
      </c>
    </row>
    <row r="34" spans="1:24" ht="6.75" customHeight="1" x14ac:dyDescent="0.15">
      <c r="B34" s="119"/>
      <c r="C34" s="209"/>
      <c r="D34" s="210"/>
      <c r="E34" s="210"/>
      <c r="F34" s="210"/>
      <c r="G34" s="210"/>
      <c r="H34" s="210"/>
      <c r="I34" s="210"/>
      <c r="J34" s="210"/>
      <c r="K34" s="119"/>
      <c r="L34" s="119"/>
      <c r="M34" s="119"/>
      <c r="N34" s="119"/>
      <c r="O34" s="119"/>
      <c r="P34" s="119"/>
      <c r="Q34" s="119"/>
      <c r="R34" s="26"/>
      <c r="S34" s="189"/>
    </row>
    <row r="35" spans="1:24" ht="15.6" customHeight="1" x14ac:dyDescent="0.15">
      <c r="B35" s="119"/>
      <c r="C35" s="211"/>
      <c r="D35" s="212" t="s">
        <v>343</v>
      </c>
      <c r="F35" s="213"/>
      <c r="G35" s="214"/>
      <c r="H35" s="213"/>
      <c r="I35" s="213"/>
      <c r="J35" s="211"/>
      <c r="K35" s="119"/>
      <c r="L35" s="119"/>
      <c r="M35" s="119"/>
      <c r="N35" s="119"/>
      <c r="O35" s="119"/>
      <c r="P35" s="119"/>
      <c r="Q35" s="119"/>
      <c r="R35" s="26"/>
      <c r="S35" s="189"/>
    </row>
  </sheetData>
  <mergeCells count="34">
    <mergeCell ref="Q31:R31"/>
    <mergeCell ref="M28:N28"/>
    <mergeCell ref="O28:P28"/>
    <mergeCell ref="M29:N29"/>
    <mergeCell ref="O29:P29"/>
    <mergeCell ref="M30:N30"/>
    <mergeCell ref="O30:P30"/>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K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72" customWidth="1"/>
    <col min="16" max="16" width="9" style="6"/>
    <col min="17" max="17" width="0" style="6" hidden="1" customWidth="1"/>
    <col min="18" max="16384" width="9" style="6"/>
  </cols>
  <sheetData>
    <row r="1" spans="1:37" x14ac:dyDescent="0.15">
      <c r="C1" s="3" t="s">
        <v>354</v>
      </c>
    </row>
    <row r="2" spans="1:37" x14ac:dyDescent="0.15">
      <c r="C2" s="3" t="s">
        <v>355</v>
      </c>
    </row>
    <row r="3" spans="1:37" x14ac:dyDescent="0.15">
      <c r="C3" s="3" t="s">
        <v>356</v>
      </c>
    </row>
    <row r="4" spans="1:37" x14ac:dyDescent="0.15">
      <c r="C4" s="3" t="s">
        <v>357</v>
      </c>
    </row>
    <row r="5" spans="1:37" x14ac:dyDescent="0.15">
      <c r="C5" s="3" t="s">
        <v>358</v>
      </c>
    </row>
    <row r="6" spans="1:37" x14ac:dyDescent="0.15">
      <c r="C6" s="3" t="s">
        <v>359</v>
      </c>
    </row>
    <row r="7" spans="1:37" x14ac:dyDescent="0.15">
      <c r="C7" s="3" t="s">
        <v>360</v>
      </c>
    </row>
    <row r="8" spans="1:37" s="72" customFormat="1" x14ac:dyDescent="0.15">
      <c r="A8" s="1"/>
      <c r="B8" s="215"/>
      <c r="C8" s="215"/>
      <c r="D8" s="71"/>
      <c r="E8" s="71"/>
      <c r="F8" s="71"/>
      <c r="G8" s="71"/>
      <c r="H8" s="71"/>
      <c r="I8" s="3"/>
      <c r="J8" s="3"/>
      <c r="K8" s="3"/>
      <c r="L8" s="3"/>
      <c r="M8" s="3"/>
      <c r="N8" s="3"/>
    </row>
    <row r="9" spans="1:37" s="72" customFormat="1" ht="24" x14ac:dyDescent="0.15">
      <c r="A9" s="1"/>
      <c r="B9" s="216"/>
      <c r="C9" s="217" t="s">
        <v>413</v>
      </c>
      <c r="D9" s="217"/>
      <c r="E9" s="217"/>
      <c r="F9" s="217"/>
      <c r="G9" s="217"/>
      <c r="H9" s="217"/>
      <c r="I9" s="217"/>
      <c r="J9" s="217"/>
      <c r="K9" s="217"/>
      <c r="L9" s="217"/>
      <c r="M9" s="217"/>
      <c r="N9" s="217"/>
    </row>
    <row r="10" spans="1:37" s="72" customFormat="1" ht="14.25" x14ac:dyDescent="0.15">
      <c r="A10" s="218"/>
      <c r="B10" s="219"/>
      <c r="C10" s="220" t="s">
        <v>409</v>
      </c>
      <c r="D10" s="220"/>
      <c r="E10" s="220"/>
      <c r="F10" s="220"/>
      <c r="G10" s="220"/>
      <c r="H10" s="220"/>
      <c r="I10" s="220"/>
      <c r="J10" s="220"/>
      <c r="K10" s="220"/>
      <c r="L10" s="220"/>
      <c r="M10" s="220"/>
      <c r="N10" s="220"/>
    </row>
    <row r="11" spans="1:37" s="72" customFormat="1" ht="14.25" x14ac:dyDescent="0.15">
      <c r="A11" s="218"/>
      <c r="B11" s="219"/>
      <c r="C11" s="220" t="s">
        <v>410</v>
      </c>
      <c r="D11" s="220"/>
      <c r="E11" s="220"/>
      <c r="F11" s="220"/>
      <c r="G11" s="220"/>
      <c r="H11" s="220"/>
      <c r="I11" s="220"/>
      <c r="J11" s="220"/>
      <c r="K11" s="220"/>
      <c r="L11" s="220"/>
      <c r="M11" s="220"/>
      <c r="N11" s="220"/>
    </row>
    <row r="12" spans="1:37" s="72" customFormat="1" ht="14.25" thickBot="1" x14ac:dyDescent="0.2">
      <c r="A12" s="218"/>
      <c r="B12" s="219"/>
      <c r="C12" s="221"/>
      <c r="D12" s="221"/>
      <c r="E12" s="221"/>
      <c r="F12" s="221"/>
      <c r="G12" s="221"/>
      <c r="H12" s="221"/>
      <c r="I12" s="221"/>
      <c r="J12" s="221"/>
      <c r="K12" s="221"/>
      <c r="L12" s="221"/>
      <c r="M12" s="221"/>
      <c r="N12" s="222" t="s">
        <v>407</v>
      </c>
    </row>
    <row r="13" spans="1:37" s="72" customFormat="1" x14ac:dyDescent="0.15">
      <c r="A13" s="218"/>
      <c r="B13" s="219"/>
      <c r="C13" s="223" t="s">
        <v>0</v>
      </c>
      <c r="D13" s="224"/>
      <c r="E13" s="224"/>
      <c r="F13" s="224"/>
      <c r="G13" s="224"/>
      <c r="H13" s="224"/>
      <c r="I13" s="224"/>
      <c r="J13" s="225"/>
      <c r="K13" s="225"/>
      <c r="L13" s="226"/>
      <c r="M13" s="227" t="s">
        <v>332</v>
      </c>
      <c r="N13" s="228"/>
    </row>
    <row r="14" spans="1:37" s="72" customFormat="1" ht="14.25" thickBot="1" x14ac:dyDescent="0.2">
      <c r="A14" s="218" t="s">
        <v>330</v>
      </c>
      <c r="B14" s="219"/>
      <c r="C14" s="229"/>
      <c r="D14" s="230"/>
      <c r="E14" s="230"/>
      <c r="F14" s="230"/>
      <c r="G14" s="230"/>
      <c r="H14" s="230"/>
      <c r="I14" s="230"/>
      <c r="J14" s="230"/>
      <c r="K14" s="230"/>
      <c r="L14" s="231"/>
      <c r="M14" s="232"/>
      <c r="N14" s="233"/>
    </row>
    <row r="15" spans="1:37" s="72" customFormat="1" x14ac:dyDescent="0.15">
      <c r="A15" s="234"/>
      <c r="B15" s="235"/>
      <c r="C15" s="236" t="s">
        <v>351</v>
      </c>
      <c r="D15" s="237"/>
      <c r="E15" s="237"/>
      <c r="F15" s="238"/>
      <c r="G15" s="238"/>
      <c r="H15" s="239"/>
      <c r="I15" s="238"/>
      <c r="J15" s="239"/>
      <c r="K15" s="239"/>
      <c r="L15" s="240"/>
      <c r="M15" s="241"/>
      <c r="N15" s="242"/>
      <c r="AK15" s="438"/>
    </row>
    <row r="16" spans="1:37" s="72" customFormat="1" x14ac:dyDescent="0.15">
      <c r="A16" s="1" t="s">
        <v>245</v>
      </c>
      <c r="B16" s="3"/>
      <c r="C16" s="243"/>
      <c r="D16" s="244" t="s">
        <v>246</v>
      </c>
      <c r="E16" s="244"/>
      <c r="F16" s="245"/>
      <c r="G16" s="245"/>
      <c r="H16" s="221"/>
      <c r="I16" s="245"/>
      <c r="J16" s="221"/>
      <c r="K16" s="221"/>
      <c r="L16" s="246"/>
      <c r="M16" s="247">
        <v>9230849</v>
      </c>
      <c r="N16" s="248" t="s">
        <v>411</v>
      </c>
      <c r="Q16" s="72">
        <f>IF(AND(Q17="-",Q22="-"),"-",SUM(Q17,Q22))</f>
        <v>9230849116</v>
      </c>
      <c r="AK16" s="438"/>
    </row>
    <row r="17" spans="1:37" s="72" customFormat="1" x14ac:dyDescent="0.15">
      <c r="A17" s="1" t="s">
        <v>247</v>
      </c>
      <c r="B17" s="3"/>
      <c r="C17" s="243"/>
      <c r="D17" s="244"/>
      <c r="E17" s="244" t="s">
        <v>248</v>
      </c>
      <c r="F17" s="245"/>
      <c r="G17" s="245"/>
      <c r="H17" s="245"/>
      <c r="I17" s="245"/>
      <c r="J17" s="221"/>
      <c r="K17" s="221"/>
      <c r="L17" s="246"/>
      <c r="M17" s="247">
        <v>3870549</v>
      </c>
      <c r="N17" s="248" t="s">
        <v>411</v>
      </c>
      <c r="Q17" s="72">
        <f>IF(COUNTIF(Q18:Q21,"-")=COUNTA(Q18:Q21),"-",SUM(Q18:Q21))</f>
        <v>3870548924</v>
      </c>
      <c r="AK17" s="438"/>
    </row>
    <row r="18" spans="1:37" s="72" customFormat="1" x14ac:dyDescent="0.15">
      <c r="A18" s="1" t="s">
        <v>249</v>
      </c>
      <c r="B18" s="3"/>
      <c r="C18" s="243"/>
      <c r="D18" s="244"/>
      <c r="E18" s="244"/>
      <c r="F18" s="245" t="s">
        <v>250</v>
      </c>
      <c r="G18" s="245"/>
      <c r="H18" s="245"/>
      <c r="I18" s="245"/>
      <c r="J18" s="221"/>
      <c r="K18" s="221"/>
      <c r="L18" s="246"/>
      <c r="M18" s="247">
        <v>1420617</v>
      </c>
      <c r="N18" s="248"/>
      <c r="Q18" s="72">
        <v>1420616590</v>
      </c>
      <c r="AK18" s="438"/>
    </row>
    <row r="19" spans="1:37" s="72" customFormat="1" x14ac:dyDescent="0.15">
      <c r="A19" s="1" t="s">
        <v>251</v>
      </c>
      <c r="B19" s="3"/>
      <c r="C19" s="243"/>
      <c r="D19" s="244"/>
      <c r="E19" s="244"/>
      <c r="F19" s="245" t="s">
        <v>252</v>
      </c>
      <c r="G19" s="245"/>
      <c r="H19" s="245"/>
      <c r="I19" s="245"/>
      <c r="J19" s="221"/>
      <c r="K19" s="221"/>
      <c r="L19" s="246"/>
      <c r="M19" s="247">
        <v>2206382</v>
      </c>
      <c r="N19" s="248"/>
      <c r="Q19" s="72">
        <v>2206381506</v>
      </c>
      <c r="AK19" s="438"/>
    </row>
    <row r="20" spans="1:37" s="72" customFormat="1" x14ac:dyDescent="0.15">
      <c r="A20" s="1" t="s">
        <v>253</v>
      </c>
      <c r="B20" s="3"/>
      <c r="C20" s="249"/>
      <c r="D20" s="221"/>
      <c r="E20" s="221"/>
      <c r="F20" s="221" t="s">
        <v>254</v>
      </c>
      <c r="G20" s="221"/>
      <c r="H20" s="221"/>
      <c r="I20" s="221"/>
      <c r="J20" s="221"/>
      <c r="K20" s="221"/>
      <c r="L20" s="246"/>
      <c r="M20" s="247">
        <v>94258</v>
      </c>
      <c r="N20" s="248"/>
      <c r="Q20" s="72">
        <v>94257555</v>
      </c>
      <c r="AK20" s="438"/>
    </row>
    <row r="21" spans="1:37" s="72" customFormat="1" x14ac:dyDescent="0.15">
      <c r="A21" s="1" t="s">
        <v>255</v>
      </c>
      <c r="B21" s="3"/>
      <c r="C21" s="250"/>
      <c r="D21" s="251"/>
      <c r="E21" s="221"/>
      <c r="F21" s="251" t="s">
        <v>256</v>
      </c>
      <c r="G21" s="251"/>
      <c r="H21" s="251"/>
      <c r="I21" s="251"/>
      <c r="J21" s="221"/>
      <c r="K21" s="221"/>
      <c r="L21" s="246"/>
      <c r="M21" s="247">
        <v>149293</v>
      </c>
      <c r="N21" s="248"/>
      <c r="Q21" s="72">
        <v>149293273</v>
      </c>
      <c r="AK21" s="438"/>
    </row>
    <row r="22" spans="1:37" s="72" customFormat="1" x14ac:dyDescent="0.15">
      <c r="A22" s="1" t="s">
        <v>257</v>
      </c>
      <c r="B22" s="3"/>
      <c r="C22" s="249"/>
      <c r="D22" s="251"/>
      <c r="E22" s="221" t="s">
        <v>258</v>
      </c>
      <c r="F22" s="251"/>
      <c r="G22" s="251"/>
      <c r="H22" s="251"/>
      <c r="I22" s="251"/>
      <c r="J22" s="221"/>
      <c r="K22" s="221"/>
      <c r="L22" s="246"/>
      <c r="M22" s="247">
        <v>5360300</v>
      </c>
      <c r="N22" s="248" t="s">
        <v>411</v>
      </c>
      <c r="Q22" s="72">
        <f>IF(COUNTIF(Q23:Q26,"-")=COUNTA(Q23:Q26),"-",SUM(Q23:Q26))</f>
        <v>5360300192</v>
      </c>
      <c r="AK22" s="438"/>
    </row>
    <row r="23" spans="1:37" s="72" customFormat="1" x14ac:dyDescent="0.15">
      <c r="A23" s="1" t="s">
        <v>259</v>
      </c>
      <c r="B23" s="3"/>
      <c r="C23" s="249"/>
      <c r="D23" s="251"/>
      <c r="E23" s="251"/>
      <c r="F23" s="221" t="s">
        <v>260</v>
      </c>
      <c r="G23" s="251"/>
      <c r="H23" s="251"/>
      <c r="I23" s="251"/>
      <c r="J23" s="221"/>
      <c r="K23" s="221"/>
      <c r="L23" s="246"/>
      <c r="M23" s="247">
        <v>4262182</v>
      </c>
      <c r="N23" s="248"/>
      <c r="Q23" s="72">
        <v>4262181719</v>
      </c>
      <c r="AK23" s="438"/>
    </row>
    <row r="24" spans="1:37" s="72" customFormat="1" x14ac:dyDescent="0.15">
      <c r="A24" s="1" t="s">
        <v>261</v>
      </c>
      <c r="B24" s="3"/>
      <c r="C24" s="249"/>
      <c r="D24" s="251"/>
      <c r="E24" s="251"/>
      <c r="F24" s="221" t="s">
        <v>262</v>
      </c>
      <c r="G24" s="251"/>
      <c r="H24" s="251"/>
      <c r="I24" s="251"/>
      <c r="J24" s="221"/>
      <c r="K24" s="221"/>
      <c r="L24" s="246"/>
      <c r="M24" s="247">
        <v>931884</v>
      </c>
      <c r="N24" s="248"/>
      <c r="Q24" s="72">
        <v>931883946</v>
      </c>
      <c r="AK24" s="438"/>
    </row>
    <row r="25" spans="1:37" s="72" customFormat="1" x14ac:dyDescent="0.15">
      <c r="A25" s="1" t="s">
        <v>263</v>
      </c>
      <c r="B25" s="3"/>
      <c r="C25" s="249"/>
      <c r="D25" s="221"/>
      <c r="E25" s="251"/>
      <c r="F25" s="221" t="s">
        <v>264</v>
      </c>
      <c r="G25" s="251"/>
      <c r="H25" s="251"/>
      <c r="I25" s="251"/>
      <c r="J25" s="221"/>
      <c r="K25" s="221"/>
      <c r="L25" s="246"/>
      <c r="M25" s="247">
        <v>-4270</v>
      </c>
      <c r="N25" s="252"/>
      <c r="Q25" s="72">
        <v>-4270218</v>
      </c>
      <c r="AK25" s="438"/>
    </row>
    <row r="26" spans="1:37" s="72" customFormat="1" x14ac:dyDescent="0.15">
      <c r="A26" s="1" t="s">
        <v>265</v>
      </c>
      <c r="B26" s="3"/>
      <c r="C26" s="249"/>
      <c r="D26" s="221"/>
      <c r="E26" s="253"/>
      <c r="F26" s="251" t="s">
        <v>256</v>
      </c>
      <c r="G26" s="221"/>
      <c r="H26" s="251"/>
      <c r="I26" s="251"/>
      <c r="J26" s="221"/>
      <c r="K26" s="221"/>
      <c r="L26" s="246"/>
      <c r="M26" s="247">
        <v>170505</v>
      </c>
      <c r="N26" s="248"/>
      <c r="Q26" s="72">
        <v>170504745</v>
      </c>
      <c r="AK26" s="438"/>
    </row>
    <row r="27" spans="1:37" s="72" customFormat="1" x14ac:dyDescent="0.15">
      <c r="A27" s="1" t="s">
        <v>266</v>
      </c>
      <c r="B27" s="3"/>
      <c r="C27" s="249"/>
      <c r="D27" s="221" t="s">
        <v>267</v>
      </c>
      <c r="E27" s="253"/>
      <c r="F27" s="251"/>
      <c r="G27" s="251"/>
      <c r="H27" s="251"/>
      <c r="I27" s="251"/>
      <c r="J27" s="221"/>
      <c r="K27" s="221"/>
      <c r="L27" s="246"/>
      <c r="M27" s="247">
        <v>10613826</v>
      </c>
      <c r="N27" s="248"/>
      <c r="Q27" s="72">
        <f>IF(COUNTIF(Q28:Q31,"-")=COUNTA(Q28:Q31),"-",SUM(Q28:Q31))</f>
        <v>10613825775</v>
      </c>
      <c r="AK27" s="438"/>
    </row>
    <row r="28" spans="1:37" s="72" customFormat="1" x14ac:dyDescent="0.15">
      <c r="A28" s="1" t="s">
        <v>268</v>
      </c>
      <c r="B28" s="3"/>
      <c r="C28" s="249"/>
      <c r="D28" s="221"/>
      <c r="E28" s="253" t="s">
        <v>269</v>
      </c>
      <c r="F28" s="251"/>
      <c r="G28" s="251"/>
      <c r="H28" s="251"/>
      <c r="I28" s="251"/>
      <c r="J28" s="221"/>
      <c r="K28" s="221"/>
      <c r="L28" s="246"/>
      <c r="M28" s="247">
        <v>6047446</v>
      </c>
      <c r="N28" s="248"/>
      <c r="Q28" s="72">
        <v>6047445759</v>
      </c>
      <c r="AK28" s="438"/>
    </row>
    <row r="29" spans="1:37" s="72" customFormat="1" x14ac:dyDescent="0.15">
      <c r="A29" s="1" t="s">
        <v>270</v>
      </c>
      <c r="B29" s="3"/>
      <c r="C29" s="249"/>
      <c r="D29" s="221"/>
      <c r="E29" s="253" t="s">
        <v>271</v>
      </c>
      <c r="F29" s="251"/>
      <c r="G29" s="251"/>
      <c r="H29" s="251"/>
      <c r="I29" s="251"/>
      <c r="J29" s="221"/>
      <c r="K29" s="221"/>
      <c r="L29" s="246"/>
      <c r="M29" s="247">
        <v>3962525</v>
      </c>
      <c r="N29" s="248"/>
      <c r="Q29" s="72">
        <v>3962525148</v>
      </c>
      <c r="AK29" s="438"/>
    </row>
    <row r="30" spans="1:37" s="72" customFormat="1" x14ac:dyDescent="0.15">
      <c r="A30" s="1" t="s">
        <v>272</v>
      </c>
      <c r="B30" s="3"/>
      <c r="C30" s="249"/>
      <c r="D30" s="221"/>
      <c r="E30" s="253" t="s">
        <v>273</v>
      </c>
      <c r="F30" s="251"/>
      <c r="G30" s="251"/>
      <c r="H30" s="251"/>
      <c r="I30" s="251"/>
      <c r="J30" s="221"/>
      <c r="K30" s="221"/>
      <c r="L30" s="246"/>
      <c r="M30" s="247">
        <v>170576</v>
      </c>
      <c r="N30" s="248"/>
      <c r="Q30" s="72">
        <v>170575663</v>
      </c>
      <c r="AK30" s="438"/>
    </row>
    <row r="31" spans="1:37" s="72" customFormat="1" x14ac:dyDescent="0.15">
      <c r="A31" s="1" t="s">
        <v>274</v>
      </c>
      <c r="B31" s="3"/>
      <c r="C31" s="249"/>
      <c r="D31" s="221"/>
      <c r="E31" s="253" t="s">
        <v>275</v>
      </c>
      <c r="F31" s="251"/>
      <c r="G31" s="251"/>
      <c r="H31" s="251"/>
      <c r="I31" s="253"/>
      <c r="J31" s="221"/>
      <c r="K31" s="221"/>
      <c r="L31" s="246"/>
      <c r="M31" s="247">
        <v>433279</v>
      </c>
      <c r="N31" s="248"/>
      <c r="Q31" s="72">
        <v>433279205</v>
      </c>
      <c r="AK31" s="438"/>
    </row>
    <row r="32" spans="1:37" s="72" customFormat="1" x14ac:dyDescent="0.15">
      <c r="A32" s="1" t="s">
        <v>276</v>
      </c>
      <c r="B32" s="3"/>
      <c r="C32" s="249"/>
      <c r="D32" s="221" t="s">
        <v>277</v>
      </c>
      <c r="E32" s="253"/>
      <c r="F32" s="251"/>
      <c r="G32" s="251"/>
      <c r="H32" s="251"/>
      <c r="I32" s="253"/>
      <c r="J32" s="221"/>
      <c r="K32" s="221"/>
      <c r="L32" s="246"/>
      <c r="M32" s="247">
        <v>58475</v>
      </c>
      <c r="N32" s="248"/>
      <c r="Q32" s="72">
        <f>IF(COUNTIF(Q33:Q34,"-")=COUNTA(Q33:Q34),"-",SUM(Q33:Q34))</f>
        <v>58475033</v>
      </c>
      <c r="AK32" s="438"/>
    </row>
    <row r="33" spans="1:37" s="72" customFormat="1" x14ac:dyDescent="0.15">
      <c r="A33" s="1" t="s">
        <v>278</v>
      </c>
      <c r="B33" s="3"/>
      <c r="C33" s="249"/>
      <c r="D33" s="221"/>
      <c r="E33" s="253" t="s">
        <v>279</v>
      </c>
      <c r="F33" s="251"/>
      <c r="G33" s="251"/>
      <c r="H33" s="251"/>
      <c r="I33" s="251"/>
      <c r="J33" s="221"/>
      <c r="K33" s="221"/>
      <c r="L33" s="246"/>
      <c r="M33" s="247">
        <v>58475</v>
      </c>
      <c r="N33" s="248"/>
      <c r="Q33" s="72">
        <v>58475033</v>
      </c>
      <c r="AK33" s="438"/>
    </row>
    <row r="34" spans="1:37" s="72" customFormat="1" x14ac:dyDescent="0.15">
      <c r="A34" s="1" t="s">
        <v>280</v>
      </c>
      <c r="B34" s="3"/>
      <c r="C34" s="249"/>
      <c r="D34" s="221"/>
      <c r="E34" s="253" t="s">
        <v>256</v>
      </c>
      <c r="F34" s="251"/>
      <c r="G34" s="251"/>
      <c r="H34" s="251"/>
      <c r="I34" s="251"/>
      <c r="J34" s="221"/>
      <c r="K34" s="221"/>
      <c r="L34" s="246"/>
      <c r="M34" s="247">
        <v>0</v>
      </c>
      <c r="N34" s="248"/>
      <c r="Q34" s="72">
        <v>0</v>
      </c>
      <c r="AK34" s="438"/>
    </row>
    <row r="35" spans="1:37" s="72" customFormat="1" x14ac:dyDescent="0.15">
      <c r="A35" s="1" t="s">
        <v>281</v>
      </c>
      <c r="B35" s="3"/>
      <c r="C35" s="249"/>
      <c r="D35" s="221" t="s">
        <v>282</v>
      </c>
      <c r="E35" s="253"/>
      <c r="F35" s="251"/>
      <c r="G35" s="251"/>
      <c r="H35" s="251"/>
      <c r="I35" s="251"/>
      <c r="J35" s="221"/>
      <c r="K35" s="221"/>
      <c r="L35" s="246"/>
      <c r="M35" s="247">
        <v>20486</v>
      </c>
      <c r="N35" s="248"/>
      <c r="Q35" s="72">
        <v>20485525</v>
      </c>
      <c r="AK35" s="438"/>
    </row>
    <row r="36" spans="1:37" s="72" customFormat="1" x14ac:dyDescent="0.15">
      <c r="A36" s="1" t="s">
        <v>243</v>
      </c>
      <c r="B36" s="3"/>
      <c r="C36" s="254" t="s">
        <v>244</v>
      </c>
      <c r="D36" s="255"/>
      <c r="E36" s="256"/>
      <c r="F36" s="257"/>
      <c r="G36" s="257"/>
      <c r="H36" s="257"/>
      <c r="I36" s="257"/>
      <c r="J36" s="255"/>
      <c r="K36" s="255"/>
      <c r="L36" s="258"/>
      <c r="M36" s="259">
        <v>1344987</v>
      </c>
      <c r="N36" s="260" t="s">
        <v>411</v>
      </c>
      <c r="Q36" s="72">
        <f>IF(COUNTIF(Q16:Q35,"-")=COUNTA(Q16:Q35),"-",SUM(Q27,Q35)-SUM(Q16,Q32))</f>
        <v>1344987151</v>
      </c>
      <c r="AK36" s="438"/>
    </row>
    <row r="37" spans="1:37" s="72" customFormat="1" x14ac:dyDescent="0.15">
      <c r="A37" s="1"/>
      <c r="B37" s="3"/>
      <c r="C37" s="249" t="s">
        <v>352</v>
      </c>
      <c r="D37" s="221"/>
      <c r="E37" s="253"/>
      <c r="F37" s="251"/>
      <c r="G37" s="251"/>
      <c r="H37" s="251"/>
      <c r="I37" s="253"/>
      <c r="J37" s="221"/>
      <c r="K37" s="221"/>
      <c r="L37" s="246"/>
      <c r="M37" s="261"/>
      <c r="N37" s="262"/>
      <c r="AK37" s="438"/>
    </row>
    <row r="38" spans="1:37" s="72" customFormat="1" x14ac:dyDescent="0.15">
      <c r="A38" s="1" t="s">
        <v>285</v>
      </c>
      <c r="B38" s="3"/>
      <c r="C38" s="249"/>
      <c r="D38" s="221" t="s">
        <v>286</v>
      </c>
      <c r="E38" s="253"/>
      <c r="F38" s="251"/>
      <c r="G38" s="251"/>
      <c r="H38" s="251"/>
      <c r="I38" s="251"/>
      <c r="J38" s="221"/>
      <c r="K38" s="221"/>
      <c r="L38" s="246"/>
      <c r="M38" s="247">
        <v>1936025</v>
      </c>
      <c r="N38" s="248" t="s">
        <v>411</v>
      </c>
      <c r="Q38" s="72">
        <f>IF(COUNTIF(Q39:Q43,"-")=COUNTA(Q39:Q43),"-",SUM(Q39:Q43))</f>
        <v>1936025424</v>
      </c>
      <c r="AK38" s="438"/>
    </row>
    <row r="39" spans="1:37" s="72" customFormat="1" x14ac:dyDescent="0.15">
      <c r="A39" s="1" t="s">
        <v>287</v>
      </c>
      <c r="B39" s="3"/>
      <c r="C39" s="249"/>
      <c r="D39" s="221"/>
      <c r="E39" s="253" t="s">
        <v>288</v>
      </c>
      <c r="F39" s="251"/>
      <c r="G39" s="251"/>
      <c r="H39" s="251"/>
      <c r="I39" s="251"/>
      <c r="J39" s="221"/>
      <c r="K39" s="221"/>
      <c r="L39" s="246"/>
      <c r="M39" s="247">
        <v>1404174</v>
      </c>
      <c r="N39" s="248"/>
      <c r="Q39" s="72">
        <v>1404173864</v>
      </c>
      <c r="AK39" s="438"/>
    </row>
    <row r="40" spans="1:37" s="72" customFormat="1" x14ac:dyDescent="0.15">
      <c r="A40" s="1" t="s">
        <v>289</v>
      </c>
      <c r="B40" s="3"/>
      <c r="C40" s="249"/>
      <c r="D40" s="221"/>
      <c r="E40" s="253" t="s">
        <v>290</v>
      </c>
      <c r="F40" s="251"/>
      <c r="G40" s="251"/>
      <c r="H40" s="251"/>
      <c r="I40" s="251"/>
      <c r="J40" s="221"/>
      <c r="K40" s="221"/>
      <c r="L40" s="246"/>
      <c r="M40" s="247">
        <v>367796</v>
      </c>
      <c r="N40" s="248"/>
      <c r="Q40" s="72">
        <v>367795560</v>
      </c>
      <c r="AK40" s="438"/>
    </row>
    <row r="41" spans="1:37" s="72" customFormat="1" x14ac:dyDescent="0.15">
      <c r="A41" s="1" t="s">
        <v>291</v>
      </c>
      <c r="B41" s="3"/>
      <c r="C41" s="249"/>
      <c r="D41" s="221"/>
      <c r="E41" s="253" t="s">
        <v>292</v>
      </c>
      <c r="F41" s="251"/>
      <c r="G41" s="251"/>
      <c r="H41" s="251"/>
      <c r="I41" s="251"/>
      <c r="J41" s="221"/>
      <c r="K41" s="221"/>
      <c r="L41" s="246"/>
      <c r="M41" s="247">
        <v>108100</v>
      </c>
      <c r="N41" s="248"/>
      <c r="Q41" s="72">
        <v>108100000</v>
      </c>
      <c r="AK41" s="438"/>
    </row>
    <row r="42" spans="1:37" s="72" customFormat="1" x14ac:dyDescent="0.15">
      <c r="A42" s="1" t="s">
        <v>293</v>
      </c>
      <c r="B42" s="3"/>
      <c r="C42" s="249"/>
      <c r="D42" s="221"/>
      <c r="E42" s="253" t="s">
        <v>294</v>
      </c>
      <c r="F42" s="251"/>
      <c r="G42" s="251"/>
      <c r="H42" s="251"/>
      <c r="I42" s="251"/>
      <c r="J42" s="221"/>
      <c r="K42" s="221"/>
      <c r="L42" s="246"/>
      <c r="M42" s="247">
        <v>55956</v>
      </c>
      <c r="N42" s="248"/>
      <c r="Q42" s="72">
        <v>55956000</v>
      </c>
      <c r="AK42" s="438"/>
    </row>
    <row r="43" spans="1:37" s="72" customFormat="1" x14ac:dyDescent="0.15">
      <c r="A43" s="1" t="s">
        <v>295</v>
      </c>
      <c r="B43" s="3"/>
      <c r="C43" s="249"/>
      <c r="D43" s="221"/>
      <c r="E43" s="253" t="s">
        <v>256</v>
      </c>
      <c r="F43" s="251"/>
      <c r="G43" s="251"/>
      <c r="H43" s="251"/>
      <c r="I43" s="251"/>
      <c r="J43" s="221"/>
      <c r="K43" s="221"/>
      <c r="L43" s="246"/>
      <c r="M43" s="247">
        <v>0</v>
      </c>
      <c r="N43" s="248"/>
      <c r="Q43" s="72">
        <v>0</v>
      </c>
      <c r="AK43" s="438"/>
    </row>
    <row r="44" spans="1:37" s="72" customFormat="1" x14ac:dyDescent="0.15">
      <c r="A44" s="1" t="s">
        <v>296</v>
      </c>
      <c r="B44" s="3"/>
      <c r="C44" s="249"/>
      <c r="D44" s="221" t="s">
        <v>297</v>
      </c>
      <c r="E44" s="253"/>
      <c r="F44" s="251"/>
      <c r="G44" s="251"/>
      <c r="H44" s="251"/>
      <c r="I44" s="253"/>
      <c r="J44" s="221"/>
      <c r="K44" s="221"/>
      <c r="L44" s="246"/>
      <c r="M44" s="247">
        <v>627425</v>
      </c>
      <c r="N44" s="248"/>
      <c r="Q44" s="72">
        <f>IF(COUNTIF(Q45:Q49,"-")=COUNTA(Q45:Q49),"-",SUM(Q45:Q49))</f>
        <v>627424785</v>
      </c>
      <c r="AK44" s="438"/>
    </row>
    <row r="45" spans="1:37" s="72" customFormat="1" x14ac:dyDescent="0.15">
      <c r="A45" s="1" t="s">
        <v>298</v>
      </c>
      <c r="B45" s="3"/>
      <c r="C45" s="249"/>
      <c r="D45" s="221"/>
      <c r="E45" s="253" t="s">
        <v>271</v>
      </c>
      <c r="F45" s="251"/>
      <c r="G45" s="251"/>
      <c r="H45" s="251"/>
      <c r="I45" s="253"/>
      <c r="J45" s="221"/>
      <c r="K45" s="221"/>
      <c r="L45" s="246"/>
      <c r="M45" s="247">
        <v>279057</v>
      </c>
      <c r="N45" s="248"/>
      <c r="Q45" s="72">
        <v>279056559</v>
      </c>
      <c r="AK45" s="438"/>
    </row>
    <row r="46" spans="1:37" s="72" customFormat="1" x14ac:dyDescent="0.15">
      <c r="A46" s="1" t="s">
        <v>299</v>
      </c>
      <c r="B46" s="3"/>
      <c r="C46" s="249"/>
      <c r="D46" s="221"/>
      <c r="E46" s="253" t="s">
        <v>300</v>
      </c>
      <c r="F46" s="251"/>
      <c r="G46" s="251"/>
      <c r="H46" s="251"/>
      <c r="I46" s="253"/>
      <c r="J46" s="221"/>
      <c r="K46" s="221"/>
      <c r="L46" s="246"/>
      <c r="M46" s="247">
        <v>288044</v>
      </c>
      <c r="N46" s="248"/>
      <c r="Q46" s="72">
        <v>288043748</v>
      </c>
      <c r="AK46" s="438"/>
    </row>
    <row r="47" spans="1:37" s="72" customFormat="1" x14ac:dyDescent="0.15">
      <c r="A47" s="1" t="s">
        <v>301</v>
      </c>
      <c r="B47" s="3"/>
      <c r="C47" s="249"/>
      <c r="D47" s="221"/>
      <c r="E47" s="253" t="s">
        <v>302</v>
      </c>
      <c r="F47" s="251"/>
      <c r="G47" s="221"/>
      <c r="H47" s="251"/>
      <c r="I47" s="251"/>
      <c r="J47" s="221"/>
      <c r="K47" s="221"/>
      <c r="L47" s="246"/>
      <c r="M47" s="247">
        <v>53500</v>
      </c>
      <c r="N47" s="248"/>
      <c r="Q47" s="72">
        <v>53500000</v>
      </c>
      <c r="AK47" s="438"/>
    </row>
    <row r="48" spans="1:37" s="72" customFormat="1" x14ac:dyDescent="0.15">
      <c r="A48" s="1" t="s">
        <v>303</v>
      </c>
      <c r="B48" s="3"/>
      <c r="C48" s="249"/>
      <c r="D48" s="221"/>
      <c r="E48" s="253" t="s">
        <v>304</v>
      </c>
      <c r="F48" s="251"/>
      <c r="G48" s="221"/>
      <c r="H48" s="251"/>
      <c r="I48" s="251"/>
      <c r="J48" s="221"/>
      <c r="K48" s="221"/>
      <c r="L48" s="246"/>
      <c r="M48" s="247">
        <v>6824</v>
      </c>
      <c r="N48" s="248"/>
      <c r="Q48" s="72">
        <v>6824478</v>
      </c>
      <c r="AK48" s="438"/>
    </row>
    <row r="49" spans="1:37" s="72" customFormat="1" x14ac:dyDescent="0.15">
      <c r="A49" s="1" t="s">
        <v>305</v>
      </c>
      <c r="B49" s="3"/>
      <c r="C49" s="249"/>
      <c r="D49" s="221"/>
      <c r="E49" s="253" t="s">
        <v>275</v>
      </c>
      <c r="F49" s="251"/>
      <c r="G49" s="251"/>
      <c r="H49" s="251"/>
      <c r="I49" s="251"/>
      <c r="J49" s="221"/>
      <c r="K49" s="221"/>
      <c r="L49" s="246"/>
      <c r="M49" s="247">
        <v>0</v>
      </c>
      <c r="N49" s="248"/>
      <c r="Q49" s="72">
        <v>0</v>
      </c>
      <c r="AK49" s="438"/>
    </row>
    <row r="50" spans="1:37" s="72" customFormat="1" x14ac:dyDescent="0.15">
      <c r="A50" s="1" t="s">
        <v>283</v>
      </c>
      <c r="B50" s="3"/>
      <c r="C50" s="254" t="s">
        <v>284</v>
      </c>
      <c r="D50" s="255"/>
      <c r="E50" s="256"/>
      <c r="F50" s="257"/>
      <c r="G50" s="257"/>
      <c r="H50" s="257"/>
      <c r="I50" s="257"/>
      <c r="J50" s="255"/>
      <c r="K50" s="255"/>
      <c r="L50" s="258"/>
      <c r="M50" s="259">
        <v>-1308601</v>
      </c>
      <c r="N50" s="260" t="s">
        <v>411</v>
      </c>
      <c r="Q50" s="72">
        <f>IF(AND(Q38="-",Q44="-"),"-",SUM(Q44)-SUM(Q38))</f>
        <v>-1308600639</v>
      </c>
      <c r="AK50" s="438"/>
    </row>
    <row r="51" spans="1:37" s="72" customFormat="1" x14ac:dyDescent="0.15">
      <c r="A51" s="1"/>
      <c r="B51" s="3"/>
      <c r="C51" s="249" t="s">
        <v>353</v>
      </c>
      <c r="D51" s="221"/>
      <c r="E51" s="253"/>
      <c r="F51" s="251"/>
      <c r="G51" s="251"/>
      <c r="H51" s="251"/>
      <c r="I51" s="251"/>
      <c r="J51" s="221"/>
      <c r="K51" s="221"/>
      <c r="L51" s="246"/>
      <c r="M51" s="261"/>
      <c r="N51" s="262"/>
      <c r="AK51" s="438"/>
    </row>
    <row r="52" spans="1:37" s="72" customFormat="1" x14ac:dyDescent="0.15">
      <c r="A52" s="1" t="s">
        <v>308</v>
      </c>
      <c r="B52" s="3"/>
      <c r="C52" s="249"/>
      <c r="D52" s="221" t="s">
        <v>309</v>
      </c>
      <c r="E52" s="253"/>
      <c r="F52" s="251"/>
      <c r="G52" s="251"/>
      <c r="H52" s="251"/>
      <c r="I52" s="251"/>
      <c r="J52" s="221"/>
      <c r="K52" s="221"/>
      <c r="L52" s="246"/>
      <c r="M52" s="247">
        <v>1267740</v>
      </c>
      <c r="N52" s="248" t="s">
        <v>411</v>
      </c>
      <c r="Q52" s="72">
        <f>IF(COUNTIF(Q53:Q54,"-")=COUNTA(Q53:Q54),"-",SUM(Q53:Q54))</f>
        <v>1267740144</v>
      </c>
      <c r="AK52" s="438"/>
    </row>
    <row r="53" spans="1:37" s="72" customFormat="1" x14ac:dyDescent="0.15">
      <c r="A53" s="1" t="s">
        <v>310</v>
      </c>
      <c r="B53" s="3"/>
      <c r="C53" s="249"/>
      <c r="D53" s="221"/>
      <c r="E53" s="253" t="s">
        <v>414</v>
      </c>
      <c r="F53" s="251"/>
      <c r="G53" s="251"/>
      <c r="H53" s="251"/>
      <c r="I53" s="251"/>
      <c r="J53" s="221"/>
      <c r="K53" s="221"/>
      <c r="L53" s="246"/>
      <c r="M53" s="247">
        <v>1243809</v>
      </c>
      <c r="N53" s="248"/>
      <c r="Q53" s="72">
        <v>1243808601</v>
      </c>
      <c r="AK53" s="438"/>
    </row>
    <row r="54" spans="1:37" s="72" customFormat="1" x14ac:dyDescent="0.15">
      <c r="A54" s="1" t="s">
        <v>311</v>
      </c>
      <c r="B54" s="3"/>
      <c r="C54" s="249"/>
      <c r="D54" s="221"/>
      <c r="E54" s="253" t="s">
        <v>256</v>
      </c>
      <c r="F54" s="251"/>
      <c r="G54" s="251"/>
      <c r="H54" s="251"/>
      <c r="I54" s="251"/>
      <c r="J54" s="221"/>
      <c r="K54" s="221"/>
      <c r="L54" s="246"/>
      <c r="M54" s="247">
        <v>23932</v>
      </c>
      <c r="N54" s="248"/>
      <c r="Q54" s="72">
        <v>23931543</v>
      </c>
      <c r="AK54" s="438"/>
    </row>
    <row r="55" spans="1:37" s="72" customFormat="1" x14ac:dyDescent="0.15">
      <c r="A55" s="1" t="s">
        <v>312</v>
      </c>
      <c r="B55" s="3"/>
      <c r="C55" s="249"/>
      <c r="D55" s="221" t="s">
        <v>313</v>
      </c>
      <c r="E55" s="253"/>
      <c r="F55" s="251"/>
      <c r="G55" s="251"/>
      <c r="H55" s="251"/>
      <c r="I55" s="251"/>
      <c r="J55" s="221"/>
      <c r="K55" s="221"/>
      <c r="L55" s="246"/>
      <c r="M55" s="247">
        <v>1107900</v>
      </c>
      <c r="N55" s="248"/>
      <c r="Q55" s="72">
        <f>IF(COUNTIF(Q56:Q57,"-")=COUNTA(Q56:Q57),"-",SUM(Q56:Q57))</f>
        <v>1107900000</v>
      </c>
      <c r="AK55" s="438"/>
    </row>
    <row r="56" spans="1:37" s="72" customFormat="1" x14ac:dyDescent="0.15">
      <c r="A56" s="1" t="s">
        <v>314</v>
      </c>
      <c r="B56" s="3"/>
      <c r="C56" s="249"/>
      <c r="D56" s="221"/>
      <c r="E56" s="253" t="s">
        <v>415</v>
      </c>
      <c r="F56" s="251"/>
      <c r="G56" s="251"/>
      <c r="H56" s="251"/>
      <c r="I56" s="245"/>
      <c r="J56" s="221"/>
      <c r="K56" s="221"/>
      <c r="L56" s="246"/>
      <c r="M56" s="247">
        <v>1107900</v>
      </c>
      <c r="N56" s="248"/>
      <c r="Q56" s="72">
        <v>1107900000</v>
      </c>
      <c r="AK56" s="438"/>
    </row>
    <row r="57" spans="1:37" s="72" customFormat="1" x14ac:dyDescent="0.15">
      <c r="A57" s="1" t="s">
        <v>315</v>
      </c>
      <c r="B57" s="3"/>
      <c r="C57" s="249"/>
      <c r="D57" s="221"/>
      <c r="E57" s="253" t="s">
        <v>275</v>
      </c>
      <c r="F57" s="251"/>
      <c r="G57" s="251"/>
      <c r="H57" s="251"/>
      <c r="I57" s="263"/>
      <c r="J57" s="221"/>
      <c r="K57" s="221"/>
      <c r="L57" s="246"/>
      <c r="M57" s="247">
        <v>0</v>
      </c>
      <c r="N57" s="248"/>
      <c r="Q57" s="72">
        <v>0</v>
      </c>
      <c r="AK57" s="438"/>
    </row>
    <row r="58" spans="1:37" s="72" customFormat="1" x14ac:dyDescent="0.15">
      <c r="A58" s="1" t="s">
        <v>306</v>
      </c>
      <c r="B58" s="3"/>
      <c r="C58" s="254" t="s">
        <v>307</v>
      </c>
      <c r="D58" s="255"/>
      <c r="E58" s="256"/>
      <c r="F58" s="257"/>
      <c r="G58" s="257"/>
      <c r="H58" s="257"/>
      <c r="I58" s="264"/>
      <c r="J58" s="255"/>
      <c r="K58" s="255"/>
      <c r="L58" s="258"/>
      <c r="M58" s="259">
        <v>-159840</v>
      </c>
      <c r="N58" s="260"/>
      <c r="Q58" s="72">
        <f>IF(AND(Q52="-",Q55="-"),"-",SUM(Q55)-SUM(Q52))</f>
        <v>-159840144</v>
      </c>
      <c r="AK58" s="438"/>
    </row>
    <row r="59" spans="1:37" s="72" customFormat="1" x14ac:dyDescent="0.15">
      <c r="A59" s="1" t="s">
        <v>316</v>
      </c>
      <c r="B59" s="3"/>
      <c r="C59" s="265" t="s">
        <v>317</v>
      </c>
      <c r="D59" s="266"/>
      <c r="E59" s="266"/>
      <c r="F59" s="266"/>
      <c r="G59" s="266"/>
      <c r="H59" s="266"/>
      <c r="I59" s="266"/>
      <c r="J59" s="266"/>
      <c r="K59" s="266"/>
      <c r="L59" s="267"/>
      <c r="M59" s="259">
        <v>-68430</v>
      </c>
      <c r="N59" s="260"/>
      <c r="Q59" s="72">
        <v>-68430023</v>
      </c>
      <c r="AK59" s="438"/>
    </row>
    <row r="60" spans="1:37" s="72" customFormat="1" x14ac:dyDescent="0.15">
      <c r="A60" s="1" t="s">
        <v>318</v>
      </c>
      <c r="B60" s="3"/>
      <c r="C60" s="268" t="s">
        <v>319</v>
      </c>
      <c r="D60" s="269"/>
      <c r="E60" s="269"/>
      <c r="F60" s="269"/>
      <c r="G60" s="269"/>
      <c r="H60" s="269"/>
      <c r="I60" s="269"/>
      <c r="J60" s="269"/>
      <c r="K60" s="269"/>
      <c r="L60" s="270"/>
      <c r="M60" s="259">
        <v>1372041</v>
      </c>
      <c r="N60" s="260"/>
      <c r="Q60" s="72">
        <v>1372040828</v>
      </c>
      <c r="AK60" s="438"/>
    </row>
    <row r="61" spans="1:37" s="72" customFormat="1" ht="14.25" thickBot="1" x14ac:dyDescent="0.2">
      <c r="A61" s="1">
        <v>4435000</v>
      </c>
      <c r="B61" s="3"/>
      <c r="C61" s="271" t="s">
        <v>237</v>
      </c>
      <c r="D61" s="272"/>
      <c r="E61" s="272"/>
      <c r="F61" s="272"/>
      <c r="G61" s="272"/>
      <c r="H61" s="272"/>
      <c r="I61" s="272"/>
      <c r="J61" s="272"/>
      <c r="K61" s="272"/>
      <c r="L61" s="273"/>
      <c r="M61" s="274">
        <v>0</v>
      </c>
      <c r="N61" s="260"/>
      <c r="Q61" s="72">
        <v>0</v>
      </c>
      <c r="AK61" s="438"/>
    </row>
    <row r="62" spans="1:37" s="72" customFormat="1" ht="14.25" thickBot="1" x14ac:dyDescent="0.2">
      <c r="A62" s="1" t="s">
        <v>320</v>
      </c>
      <c r="B62" s="3"/>
      <c r="C62" s="275" t="s">
        <v>321</v>
      </c>
      <c r="D62" s="276"/>
      <c r="E62" s="276"/>
      <c r="F62" s="276"/>
      <c r="G62" s="276"/>
      <c r="H62" s="276"/>
      <c r="I62" s="276"/>
      <c r="J62" s="276"/>
      <c r="K62" s="276"/>
      <c r="L62" s="277"/>
      <c r="M62" s="278">
        <v>1303611</v>
      </c>
      <c r="N62" s="279"/>
      <c r="Q62" s="72">
        <f>IF(COUNTIF(Q59:Q61,"-")=COUNTA(Q59:Q61),"-",SUM(Q59:Q61))</f>
        <v>1303610805</v>
      </c>
      <c r="AK62" s="438"/>
    </row>
    <row r="63" spans="1:37" s="72" customFormat="1" ht="14.25" thickBot="1" x14ac:dyDescent="0.2">
      <c r="A63" s="1"/>
      <c r="B63" s="3"/>
      <c r="C63" s="280"/>
      <c r="D63" s="280"/>
      <c r="E63" s="280"/>
      <c r="F63" s="280"/>
      <c r="G63" s="280"/>
      <c r="H63" s="280"/>
      <c r="I63" s="280"/>
      <c r="J63" s="280"/>
      <c r="K63" s="280"/>
      <c r="L63" s="280"/>
      <c r="M63" s="281"/>
      <c r="N63" s="282"/>
      <c r="AK63" s="438"/>
    </row>
    <row r="64" spans="1:37" s="72" customFormat="1" x14ac:dyDescent="0.15">
      <c r="A64" s="1" t="s">
        <v>322</v>
      </c>
      <c r="B64" s="3"/>
      <c r="C64" s="283" t="s">
        <v>323</v>
      </c>
      <c r="D64" s="284"/>
      <c r="E64" s="284"/>
      <c r="F64" s="284"/>
      <c r="G64" s="284"/>
      <c r="H64" s="284"/>
      <c r="I64" s="284"/>
      <c r="J64" s="284"/>
      <c r="K64" s="284"/>
      <c r="L64" s="284"/>
      <c r="M64" s="285">
        <v>64254</v>
      </c>
      <c r="N64" s="286"/>
      <c r="Q64" s="72">
        <v>64254158</v>
      </c>
      <c r="AK64" s="438"/>
    </row>
    <row r="65" spans="1:37" s="72" customFormat="1" x14ac:dyDescent="0.15">
      <c r="A65" s="1" t="s">
        <v>324</v>
      </c>
      <c r="B65" s="3"/>
      <c r="C65" s="287" t="s">
        <v>325</v>
      </c>
      <c r="D65" s="288"/>
      <c r="E65" s="288"/>
      <c r="F65" s="288"/>
      <c r="G65" s="288"/>
      <c r="H65" s="288"/>
      <c r="I65" s="288"/>
      <c r="J65" s="288"/>
      <c r="K65" s="288"/>
      <c r="L65" s="288"/>
      <c r="M65" s="259">
        <v>2122</v>
      </c>
      <c r="N65" s="260"/>
      <c r="Q65" s="72">
        <v>2121536</v>
      </c>
      <c r="AK65" s="438"/>
    </row>
    <row r="66" spans="1:37" s="72" customFormat="1" ht="14.25" thickBot="1" x14ac:dyDescent="0.2">
      <c r="A66" s="1" t="s">
        <v>326</v>
      </c>
      <c r="B66" s="3"/>
      <c r="C66" s="289" t="s">
        <v>327</v>
      </c>
      <c r="D66" s="290"/>
      <c r="E66" s="290"/>
      <c r="F66" s="290"/>
      <c r="G66" s="290"/>
      <c r="H66" s="290"/>
      <c r="I66" s="290"/>
      <c r="J66" s="290"/>
      <c r="K66" s="290"/>
      <c r="L66" s="290"/>
      <c r="M66" s="291">
        <v>66376</v>
      </c>
      <c r="N66" s="292"/>
      <c r="Q66" s="72">
        <f>IF(COUNTIF(Q64:Q65,"-")=COUNTA(Q64:Q65),"-",SUM(Q64:Q65))</f>
        <v>66375694</v>
      </c>
      <c r="AK66" s="438"/>
    </row>
    <row r="67" spans="1:37" s="72" customFormat="1" ht="14.25" thickBot="1" x14ac:dyDescent="0.2">
      <c r="A67" s="1" t="s">
        <v>328</v>
      </c>
      <c r="B67" s="3"/>
      <c r="C67" s="293" t="s">
        <v>329</v>
      </c>
      <c r="D67" s="294"/>
      <c r="E67" s="295"/>
      <c r="F67" s="296"/>
      <c r="G67" s="296"/>
      <c r="H67" s="296"/>
      <c r="I67" s="296"/>
      <c r="J67" s="294"/>
      <c r="K67" s="294"/>
      <c r="L67" s="294"/>
      <c r="M67" s="278">
        <v>1369986</v>
      </c>
      <c r="N67" s="279" t="s">
        <v>411</v>
      </c>
      <c r="Q67" s="72">
        <f>IF(AND(Q62="-",Q66="-"),"-",SUM(Q62,Q66))</f>
        <v>1369986499</v>
      </c>
      <c r="AK67" s="438"/>
    </row>
    <row r="68" spans="1:37" s="72" customFormat="1" ht="6.75" customHeight="1" x14ac:dyDescent="0.15">
      <c r="A68" s="1"/>
      <c r="B68" s="3"/>
      <c r="C68" s="219"/>
      <c r="D68" s="219"/>
      <c r="E68" s="297"/>
      <c r="F68" s="298"/>
      <c r="G68" s="298"/>
      <c r="H68" s="298"/>
      <c r="I68" s="299"/>
      <c r="J68" s="300"/>
      <c r="K68" s="300"/>
      <c r="L68" s="300"/>
      <c r="M68" s="3"/>
      <c r="N68" s="3"/>
    </row>
    <row r="69" spans="1:37" s="72" customFormat="1" x14ac:dyDescent="0.15">
      <c r="A69" s="1"/>
      <c r="B69" s="3"/>
      <c r="C69" s="219"/>
      <c r="D69" s="301" t="s">
        <v>343</v>
      </c>
      <c r="E69" s="297"/>
      <c r="F69" s="298"/>
      <c r="G69" s="298"/>
      <c r="H69" s="298"/>
      <c r="I69" s="302"/>
      <c r="J69" s="300"/>
      <c r="K69" s="300"/>
      <c r="L69" s="30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7"/>
  <sheetViews>
    <sheetView showGridLines="0" topLeftCell="B1" zoomScale="85" zoomScaleNormal="85" zoomScaleSheetLayoutView="85" workbookViewId="0"/>
  </sheetViews>
  <sheetFormatPr defaultRowHeight="13.5" x14ac:dyDescent="0.15"/>
  <cols>
    <col min="1" max="1" width="0" style="307" hidden="1" customWidth="1"/>
    <col min="2" max="2" width="0.75" style="308" customWidth="1"/>
    <col min="3" max="3" width="1.375" style="308" customWidth="1"/>
    <col min="4" max="4" width="1.5" style="308" customWidth="1"/>
    <col min="5" max="6" width="1.625" style="308" customWidth="1"/>
    <col min="7" max="7" width="1.5" style="308" customWidth="1"/>
    <col min="8" max="8" width="1.625" style="308" customWidth="1"/>
    <col min="9" max="15" width="2.125" style="308" customWidth="1"/>
    <col min="16" max="16" width="6.625" style="308" customWidth="1"/>
    <col min="17" max="17" width="24.125" style="308" bestFit="1" customWidth="1"/>
    <col min="18" max="18" width="3.375" style="308" customWidth="1"/>
    <col min="19" max="19" width="24.125" style="308" bestFit="1" customWidth="1"/>
    <col min="20" max="20" width="3.75" style="308" bestFit="1" customWidth="1"/>
    <col min="21" max="21" width="24.125" style="308" bestFit="1" customWidth="1"/>
    <col min="22" max="22" width="3.375" style="308" customWidth="1"/>
    <col min="23" max="23" width="24.125" style="308" bestFit="1" customWidth="1"/>
    <col min="24" max="24" width="3.375" style="308" bestFit="1" customWidth="1"/>
    <col min="25" max="25" width="0.75" style="308" customWidth="1"/>
    <col min="26" max="16384" width="9" style="308"/>
  </cols>
  <sheetData>
    <row r="1" spans="1:25" x14ac:dyDescent="0.15">
      <c r="C1" s="308" t="s">
        <v>354</v>
      </c>
    </row>
    <row r="2" spans="1:25" x14ac:dyDescent="0.15">
      <c r="C2" s="308" t="s">
        <v>355</v>
      </c>
    </row>
    <row r="3" spans="1:25" x14ac:dyDescent="0.15">
      <c r="C3" s="308" t="s">
        <v>356</v>
      </c>
    </row>
    <row r="4" spans="1:25" x14ac:dyDescent="0.15">
      <c r="C4" s="308" t="s">
        <v>357</v>
      </c>
    </row>
    <row r="5" spans="1:25" x14ac:dyDescent="0.15">
      <c r="C5" s="308" t="s">
        <v>358</v>
      </c>
    </row>
    <row r="6" spans="1:25" x14ac:dyDescent="0.15">
      <c r="C6" s="308" t="s">
        <v>359</v>
      </c>
    </row>
    <row r="7" spans="1:25" x14ac:dyDescent="0.15">
      <c r="C7" s="308" t="s">
        <v>360</v>
      </c>
    </row>
    <row r="8" spans="1:25" s="305" customFormat="1" x14ac:dyDescent="0.15">
      <c r="A8" s="303"/>
      <c r="B8" s="304"/>
      <c r="D8" s="306"/>
      <c r="E8" s="306"/>
      <c r="F8" s="306"/>
      <c r="G8" s="306"/>
      <c r="H8" s="306"/>
      <c r="I8" s="306"/>
    </row>
    <row r="9" spans="1:25" ht="24" x14ac:dyDescent="0.15">
      <c r="C9" s="309" t="s">
        <v>420</v>
      </c>
      <c r="D9" s="309"/>
      <c r="E9" s="309"/>
      <c r="F9" s="309"/>
      <c r="G9" s="309"/>
      <c r="H9" s="309"/>
      <c r="I9" s="309"/>
      <c r="J9" s="309"/>
      <c r="K9" s="309"/>
      <c r="L9" s="309"/>
      <c r="M9" s="309"/>
      <c r="N9" s="309"/>
      <c r="O9" s="309"/>
      <c r="P9" s="309"/>
      <c r="Q9" s="309"/>
      <c r="R9" s="309"/>
      <c r="S9" s="309"/>
      <c r="T9" s="309"/>
      <c r="U9" s="309"/>
      <c r="V9" s="309"/>
      <c r="W9" s="309"/>
      <c r="X9" s="309"/>
      <c r="Y9" s="310"/>
    </row>
    <row r="10" spans="1:25" ht="14.25" x14ac:dyDescent="0.15">
      <c r="C10" s="311" t="s">
        <v>409</v>
      </c>
      <c r="D10" s="311"/>
      <c r="E10" s="311"/>
      <c r="F10" s="311"/>
      <c r="G10" s="311"/>
      <c r="H10" s="311"/>
      <c r="I10" s="311"/>
      <c r="J10" s="311"/>
      <c r="K10" s="311"/>
      <c r="L10" s="311"/>
      <c r="M10" s="311"/>
      <c r="N10" s="311"/>
      <c r="O10" s="311"/>
      <c r="P10" s="311"/>
      <c r="Q10" s="311"/>
      <c r="R10" s="311"/>
      <c r="S10" s="311"/>
      <c r="T10" s="311"/>
      <c r="U10" s="311"/>
      <c r="V10" s="311"/>
      <c r="W10" s="311"/>
      <c r="X10" s="311"/>
      <c r="Y10" s="310"/>
    </row>
    <row r="11" spans="1:25" ht="14.25" x14ac:dyDescent="0.15">
      <c r="C11" s="311" t="s">
        <v>410</v>
      </c>
      <c r="D11" s="311"/>
      <c r="E11" s="311"/>
      <c r="F11" s="311"/>
      <c r="G11" s="311"/>
      <c r="H11" s="311"/>
      <c r="I11" s="311"/>
      <c r="J11" s="311"/>
      <c r="K11" s="311"/>
      <c r="L11" s="311"/>
      <c r="M11" s="311"/>
      <c r="N11" s="311"/>
      <c r="O11" s="311"/>
      <c r="P11" s="311"/>
      <c r="Q11" s="311"/>
      <c r="R11" s="311"/>
      <c r="S11" s="311"/>
      <c r="T11" s="311"/>
      <c r="U11" s="311"/>
      <c r="V11" s="311"/>
      <c r="W11" s="311"/>
      <c r="X11" s="311"/>
      <c r="Y11" s="310"/>
    </row>
    <row r="12" spans="1:25" ht="15.75" customHeight="1" thickBot="1" x14ac:dyDescent="0.2">
      <c r="F12" s="312"/>
      <c r="G12" s="312"/>
      <c r="H12" s="312"/>
      <c r="I12" s="312"/>
      <c r="J12" s="312"/>
      <c r="K12" s="312"/>
      <c r="L12" s="312"/>
      <c r="M12" s="312"/>
      <c r="N12" s="312"/>
      <c r="O12" s="312"/>
      <c r="P12" s="313"/>
      <c r="Q12" s="312"/>
      <c r="R12" s="313"/>
      <c r="S12" s="312"/>
      <c r="T12" s="312"/>
      <c r="U12" s="312"/>
      <c r="V12" s="312"/>
      <c r="W12" s="312"/>
      <c r="X12" s="314" t="s">
        <v>407</v>
      </c>
      <c r="Y12" s="310"/>
    </row>
    <row r="13" spans="1:25" ht="14.25" thickBot="1" x14ac:dyDescent="0.2">
      <c r="A13" s="307" t="s">
        <v>330</v>
      </c>
      <c r="C13" s="315" t="s">
        <v>0</v>
      </c>
      <c r="D13" s="316"/>
      <c r="E13" s="316"/>
      <c r="F13" s="316"/>
      <c r="G13" s="316"/>
      <c r="H13" s="316"/>
      <c r="I13" s="316"/>
      <c r="J13" s="316"/>
      <c r="K13" s="316"/>
      <c r="L13" s="316"/>
      <c r="M13" s="316"/>
      <c r="N13" s="316"/>
      <c r="O13" s="316"/>
      <c r="P13" s="317"/>
      <c r="Q13" s="318" t="s">
        <v>332</v>
      </c>
      <c r="R13" s="319"/>
      <c r="S13" s="320"/>
      <c r="T13" s="320"/>
      <c r="U13" s="320"/>
      <c r="V13" s="320"/>
      <c r="W13" s="320"/>
      <c r="X13" s="321"/>
    </row>
    <row r="14" spans="1:25" x14ac:dyDescent="0.15">
      <c r="A14" s="307" t="s">
        <v>151</v>
      </c>
      <c r="C14" s="322"/>
      <c r="D14" s="323"/>
      <c r="E14" s="324" t="s">
        <v>152</v>
      </c>
      <c r="F14" s="324"/>
      <c r="G14" s="324"/>
      <c r="H14" s="324"/>
      <c r="I14" s="323"/>
      <c r="J14" s="324"/>
      <c r="K14" s="324"/>
      <c r="L14" s="324"/>
      <c r="M14" s="324"/>
      <c r="N14" s="323"/>
      <c r="O14" s="323"/>
      <c r="P14" s="323"/>
      <c r="Q14" s="325">
        <v>16390429</v>
      </c>
      <c r="R14" s="326" t="s">
        <v>406</v>
      </c>
      <c r="S14" s="321"/>
      <c r="T14" s="321"/>
      <c r="U14" s="321"/>
      <c r="V14" s="321"/>
      <c r="W14" s="321"/>
      <c r="X14" s="321"/>
    </row>
    <row r="15" spans="1:25" x14ac:dyDescent="0.15">
      <c r="A15" s="307" t="s">
        <v>153</v>
      </c>
      <c r="C15" s="327"/>
      <c r="D15" s="328"/>
      <c r="E15" s="328"/>
      <c r="F15" s="26" t="s">
        <v>154</v>
      </c>
      <c r="G15" s="26"/>
      <c r="H15" s="26"/>
      <c r="I15" s="26"/>
      <c r="J15" s="26"/>
      <c r="K15" s="26"/>
      <c r="L15" s="26"/>
      <c r="M15" s="26"/>
      <c r="N15" s="328"/>
      <c r="O15" s="328"/>
      <c r="P15" s="328"/>
      <c r="Q15" s="329">
        <v>8625826</v>
      </c>
      <c r="R15" s="330" t="s">
        <v>406</v>
      </c>
      <c r="S15" s="321"/>
      <c r="T15" s="321"/>
      <c r="U15" s="321"/>
      <c r="V15" s="321"/>
      <c r="W15" s="321"/>
      <c r="X15" s="321"/>
    </row>
    <row r="16" spans="1:25" x14ac:dyDescent="0.15">
      <c r="A16" s="307" t="s">
        <v>155</v>
      </c>
      <c r="C16" s="327"/>
      <c r="D16" s="328"/>
      <c r="E16" s="328"/>
      <c r="F16" s="26"/>
      <c r="G16" s="26" t="s">
        <v>156</v>
      </c>
      <c r="H16" s="26"/>
      <c r="I16" s="26"/>
      <c r="J16" s="26"/>
      <c r="K16" s="26"/>
      <c r="L16" s="26"/>
      <c r="M16" s="26"/>
      <c r="N16" s="328"/>
      <c r="O16" s="328"/>
      <c r="P16" s="328"/>
      <c r="Q16" s="329">
        <v>2070581</v>
      </c>
      <c r="R16" s="330" t="s">
        <v>411</v>
      </c>
      <c r="S16" s="321"/>
      <c r="T16" s="321" t="s">
        <v>90</v>
      </c>
      <c r="U16" s="321"/>
      <c r="V16" s="321"/>
      <c r="W16" s="321"/>
      <c r="X16" s="321"/>
    </row>
    <row r="17" spans="1:24" x14ac:dyDescent="0.15">
      <c r="A17" s="307" t="s">
        <v>157</v>
      </c>
      <c r="C17" s="327"/>
      <c r="D17" s="328"/>
      <c r="E17" s="328"/>
      <c r="F17" s="26"/>
      <c r="G17" s="26"/>
      <c r="H17" s="26" t="s">
        <v>158</v>
      </c>
      <c r="I17" s="26"/>
      <c r="J17" s="26"/>
      <c r="K17" s="26"/>
      <c r="L17" s="26"/>
      <c r="M17" s="26"/>
      <c r="N17" s="328"/>
      <c r="O17" s="328"/>
      <c r="P17" s="328"/>
      <c r="Q17" s="329">
        <v>1659832</v>
      </c>
      <c r="R17" s="330" t="s">
        <v>406</v>
      </c>
      <c r="S17" s="321"/>
      <c r="T17" s="321"/>
      <c r="U17" s="321"/>
      <c r="V17" s="321"/>
      <c r="W17" s="321"/>
      <c r="X17" s="321"/>
    </row>
    <row r="18" spans="1:24" x14ac:dyDescent="0.15">
      <c r="A18" s="307" t="s">
        <v>159</v>
      </c>
      <c r="C18" s="327"/>
      <c r="D18" s="328"/>
      <c r="E18" s="328"/>
      <c r="F18" s="26"/>
      <c r="G18" s="26"/>
      <c r="H18" s="26" t="s">
        <v>160</v>
      </c>
      <c r="I18" s="26"/>
      <c r="J18" s="26"/>
      <c r="K18" s="26"/>
      <c r="L18" s="26"/>
      <c r="M18" s="26"/>
      <c r="N18" s="328"/>
      <c r="O18" s="328"/>
      <c r="P18" s="328"/>
      <c r="Q18" s="329">
        <v>95242</v>
      </c>
      <c r="R18" s="330" t="s">
        <v>406</v>
      </c>
      <c r="S18" s="321"/>
      <c r="T18" s="321"/>
      <c r="U18" s="321"/>
      <c r="V18" s="321"/>
      <c r="W18" s="321"/>
      <c r="X18" s="321"/>
    </row>
    <row r="19" spans="1:24" x14ac:dyDescent="0.15">
      <c r="A19" s="307" t="s">
        <v>161</v>
      </c>
      <c r="C19" s="327"/>
      <c r="D19" s="328"/>
      <c r="E19" s="328"/>
      <c r="F19" s="26"/>
      <c r="G19" s="26"/>
      <c r="H19" s="26" t="s">
        <v>162</v>
      </c>
      <c r="I19" s="26"/>
      <c r="J19" s="26"/>
      <c r="K19" s="26"/>
      <c r="L19" s="26"/>
      <c r="M19" s="26"/>
      <c r="N19" s="328"/>
      <c r="O19" s="328"/>
      <c r="P19" s="328"/>
      <c r="Q19" s="329">
        <v>0</v>
      </c>
      <c r="R19" s="330" t="s">
        <v>406</v>
      </c>
      <c r="S19" s="321"/>
      <c r="T19" s="321"/>
      <c r="U19" s="321"/>
      <c r="V19" s="321"/>
      <c r="W19" s="321"/>
      <c r="X19" s="321"/>
    </row>
    <row r="20" spans="1:24" x14ac:dyDescent="0.15">
      <c r="A20" s="307" t="s">
        <v>163</v>
      </c>
      <c r="C20" s="327"/>
      <c r="D20" s="328"/>
      <c r="E20" s="328"/>
      <c r="F20" s="26"/>
      <c r="G20" s="26"/>
      <c r="H20" s="26" t="s">
        <v>44</v>
      </c>
      <c r="I20" s="26"/>
      <c r="J20" s="26"/>
      <c r="K20" s="26"/>
      <c r="L20" s="26"/>
      <c r="M20" s="26"/>
      <c r="N20" s="328"/>
      <c r="O20" s="328"/>
      <c r="P20" s="328"/>
      <c r="Q20" s="329">
        <v>315508</v>
      </c>
      <c r="R20" s="330" t="s">
        <v>406</v>
      </c>
      <c r="S20" s="321"/>
      <c r="T20" s="321"/>
      <c r="U20" s="321"/>
      <c r="V20" s="321"/>
      <c r="W20" s="321"/>
      <c r="X20" s="321"/>
    </row>
    <row r="21" spans="1:24" x14ac:dyDescent="0.15">
      <c r="A21" s="307" t="s">
        <v>164</v>
      </c>
      <c r="C21" s="327"/>
      <c r="D21" s="328"/>
      <c r="E21" s="328"/>
      <c r="F21" s="26"/>
      <c r="G21" s="26" t="s">
        <v>165</v>
      </c>
      <c r="H21" s="26"/>
      <c r="I21" s="26"/>
      <c r="J21" s="26"/>
      <c r="K21" s="26"/>
      <c r="L21" s="26"/>
      <c r="M21" s="26"/>
      <c r="N21" s="328"/>
      <c r="O21" s="328"/>
      <c r="P21" s="328"/>
      <c r="Q21" s="329">
        <v>6338413</v>
      </c>
      <c r="R21" s="330" t="s">
        <v>406</v>
      </c>
      <c r="S21" s="321"/>
      <c r="T21" s="321"/>
      <c r="U21" s="321"/>
      <c r="V21" s="321"/>
      <c r="W21" s="321"/>
      <c r="X21" s="321"/>
    </row>
    <row r="22" spans="1:24" x14ac:dyDescent="0.15">
      <c r="A22" s="307" t="s">
        <v>166</v>
      </c>
      <c r="C22" s="327"/>
      <c r="D22" s="328"/>
      <c r="E22" s="328"/>
      <c r="F22" s="26"/>
      <c r="G22" s="26"/>
      <c r="H22" s="26" t="s">
        <v>167</v>
      </c>
      <c r="I22" s="26"/>
      <c r="J22" s="26"/>
      <c r="K22" s="26"/>
      <c r="L22" s="26"/>
      <c r="M22" s="26"/>
      <c r="N22" s="328"/>
      <c r="O22" s="328"/>
      <c r="P22" s="328"/>
      <c r="Q22" s="329">
        <v>2775139</v>
      </c>
      <c r="R22" s="330" t="s">
        <v>406</v>
      </c>
      <c r="S22" s="321"/>
      <c r="T22" s="321"/>
      <c r="U22" s="321"/>
      <c r="V22" s="321"/>
      <c r="W22" s="321"/>
      <c r="X22" s="321"/>
    </row>
    <row r="23" spans="1:24" x14ac:dyDescent="0.15">
      <c r="A23" s="307" t="s">
        <v>168</v>
      </c>
      <c r="C23" s="327"/>
      <c r="D23" s="328"/>
      <c r="E23" s="328"/>
      <c r="F23" s="26"/>
      <c r="G23" s="26"/>
      <c r="H23" s="26" t="s">
        <v>169</v>
      </c>
      <c r="I23" s="26"/>
      <c r="J23" s="26"/>
      <c r="K23" s="26"/>
      <c r="L23" s="26"/>
      <c r="M23" s="26"/>
      <c r="N23" s="328"/>
      <c r="O23" s="328"/>
      <c r="P23" s="328"/>
      <c r="Q23" s="329">
        <v>109518</v>
      </c>
      <c r="R23" s="330" t="s">
        <v>406</v>
      </c>
      <c r="S23" s="321"/>
      <c r="T23" s="321"/>
      <c r="U23" s="321"/>
      <c r="V23" s="321"/>
      <c r="W23" s="321"/>
      <c r="X23" s="321"/>
    </row>
    <row r="24" spans="1:24" x14ac:dyDescent="0.15">
      <c r="A24" s="307" t="s">
        <v>170</v>
      </c>
      <c r="C24" s="327"/>
      <c r="D24" s="328"/>
      <c r="E24" s="328"/>
      <c r="F24" s="26"/>
      <c r="G24" s="26"/>
      <c r="H24" s="26" t="s">
        <v>171</v>
      </c>
      <c r="I24" s="26"/>
      <c r="J24" s="26"/>
      <c r="K24" s="26"/>
      <c r="L24" s="26"/>
      <c r="M24" s="26"/>
      <c r="N24" s="328"/>
      <c r="O24" s="328"/>
      <c r="P24" s="328"/>
      <c r="Q24" s="329">
        <v>1279861</v>
      </c>
      <c r="R24" s="330" t="s">
        <v>406</v>
      </c>
      <c r="S24" s="321"/>
      <c r="T24" s="321"/>
      <c r="U24" s="321"/>
      <c r="V24" s="321"/>
      <c r="W24" s="321"/>
      <c r="X24" s="321"/>
    </row>
    <row r="25" spans="1:24" x14ac:dyDescent="0.15">
      <c r="A25" s="307" t="s">
        <v>172</v>
      </c>
      <c r="C25" s="327"/>
      <c r="D25" s="328"/>
      <c r="E25" s="328"/>
      <c r="F25" s="26"/>
      <c r="G25" s="26"/>
      <c r="H25" s="26" t="s">
        <v>44</v>
      </c>
      <c r="I25" s="26"/>
      <c r="J25" s="26"/>
      <c r="K25" s="26"/>
      <c r="L25" s="26"/>
      <c r="M25" s="26"/>
      <c r="N25" s="328"/>
      <c r="O25" s="328"/>
      <c r="P25" s="328"/>
      <c r="Q25" s="329">
        <v>2173895</v>
      </c>
      <c r="R25" s="330" t="s">
        <v>406</v>
      </c>
      <c r="S25" s="321"/>
      <c r="T25" s="321"/>
      <c r="U25" s="321"/>
      <c r="V25" s="321"/>
      <c r="W25" s="321"/>
      <c r="X25" s="321"/>
    </row>
    <row r="26" spans="1:24" x14ac:dyDescent="0.15">
      <c r="A26" s="307" t="s">
        <v>173</v>
      </c>
      <c r="C26" s="327"/>
      <c r="D26" s="328"/>
      <c r="E26" s="328"/>
      <c r="F26" s="26"/>
      <c r="G26" s="26" t="s">
        <v>174</v>
      </c>
      <c r="H26" s="26"/>
      <c r="I26" s="26"/>
      <c r="J26" s="26"/>
      <c r="K26" s="26"/>
      <c r="L26" s="26"/>
      <c r="M26" s="26"/>
      <c r="N26" s="328"/>
      <c r="O26" s="328"/>
      <c r="P26" s="328"/>
      <c r="Q26" s="329">
        <v>216831</v>
      </c>
      <c r="R26" s="330" t="s">
        <v>406</v>
      </c>
      <c r="S26" s="321"/>
      <c r="T26" s="321"/>
      <c r="U26" s="321"/>
      <c r="V26" s="321"/>
      <c r="W26" s="26"/>
      <c r="X26" s="26"/>
    </row>
    <row r="27" spans="1:24" x14ac:dyDescent="0.15">
      <c r="A27" s="307" t="s">
        <v>175</v>
      </c>
      <c r="C27" s="327"/>
      <c r="D27" s="328"/>
      <c r="E27" s="328"/>
      <c r="F27" s="26"/>
      <c r="G27" s="26"/>
      <c r="H27" s="328" t="s">
        <v>176</v>
      </c>
      <c r="I27" s="328"/>
      <c r="J27" s="26"/>
      <c r="K27" s="328"/>
      <c r="L27" s="26"/>
      <c r="M27" s="26"/>
      <c r="N27" s="328"/>
      <c r="O27" s="328"/>
      <c r="P27" s="328"/>
      <c r="Q27" s="329">
        <v>95904</v>
      </c>
      <c r="R27" s="330" t="s">
        <v>406</v>
      </c>
      <c r="S27" s="321"/>
      <c r="T27" s="321"/>
      <c r="U27" s="321"/>
      <c r="V27" s="321"/>
      <c r="W27" s="26"/>
      <c r="X27" s="26"/>
    </row>
    <row r="28" spans="1:24" x14ac:dyDescent="0.15">
      <c r="A28" s="307" t="s">
        <v>177</v>
      </c>
      <c r="C28" s="327"/>
      <c r="D28" s="328"/>
      <c r="E28" s="328"/>
      <c r="F28" s="26"/>
      <c r="G28" s="26"/>
      <c r="H28" s="26" t="s">
        <v>178</v>
      </c>
      <c r="I28" s="26"/>
      <c r="J28" s="26"/>
      <c r="K28" s="26"/>
      <c r="L28" s="26"/>
      <c r="M28" s="26"/>
      <c r="N28" s="328"/>
      <c r="O28" s="328"/>
      <c r="P28" s="328"/>
      <c r="Q28" s="329">
        <v>1804</v>
      </c>
      <c r="R28" s="330" t="s">
        <v>406</v>
      </c>
      <c r="S28" s="321"/>
      <c r="T28" s="321"/>
      <c r="U28" s="321"/>
      <c r="V28" s="321"/>
      <c r="W28" s="26"/>
      <c r="X28" s="26"/>
    </row>
    <row r="29" spans="1:24" x14ac:dyDescent="0.15">
      <c r="A29" s="307" t="s">
        <v>179</v>
      </c>
      <c r="C29" s="327"/>
      <c r="D29" s="328"/>
      <c r="E29" s="328"/>
      <c r="F29" s="26"/>
      <c r="G29" s="26"/>
      <c r="H29" s="26" t="s">
        <v>44</v>
      </c>
      <c r="I29" s="26"/>
      <c r="J29" s="26"/>
      <c r="K29" s="26"/>
      <c r="L29" s="26"/>
      <c r="M29" s="26"/>
      <c r="N29" s="328"/>
      <c r="O29" s="328"/>
      <c r="P29" s="328"/>
      <c r="Q29" s="329">
        <v>119123</v>
      </c>
      <c r="R29" s="330" t="s">
        <v>406</v>
      </c>
      <c r="S29" s="321"/>
      <c r="T29" s="321"/>
      <c r="U29" s="321"/>
      <c r="V29" s="321"/>
      <c r="W29" s="26"/>
      <c r="X29" s="26"/>
    </row>
    <row r="30" spans="1:24" x14ac:dyDescent="0.15">
      <c r="A30" s="307" t="s">
        <v>180</v>
      </c>
      <c r="C30" s="327"/>
      <c r="D30" s="328"/>
      <c r="E30" s="328"/>
      <c r="F30" s="328" t="s">
        <v>181</v>
      </c>
      <c r="G30" s="328"/>
      <c r="H30" s="26"/>
      <c r="I30" s="328"/>
      <c r="J30" s="26"/>
      <c r="K30" s="26"/>
      <c r="L30" s="26"/>
      <c r="M30" s="26"/>
      <c r="N30" s="328"/>
      <c r="O30" s="328"/>
      <c r="P30" s="328"/>
      <c r="Q30" s="329">
        <v>7764603</v>
      </c>
      <c r="R30" s="330" t="s">
        <v>406</v>
      </c>
      <c r="S30" s="321"/>
      <c r="T30" s="321"/>
      <c r="U30" s="321"/>
      <c r="V30" s="321"/>
      <c r="W30" s="26"/>
      <c r="X30" s="26"/>
    </row>
    <row r="31" spans="1:24" x14ac:dyDescent="0.15">
      <c r="A31" s="307" t="s">
        <v>182</v>
      </c>
      <c r="C31" s="327"/>
      <c r="D31" s="328"/>
      <c r="E31" s="328"/>
      <c r="F31" s="26"/>
      <c r="G31" s="26" t="s">
        <v>183</v>
      </c>
      <c r="H31" s="26"/>
      <c r="I31" s="328"/>
      <c r="J31" s="26"/>
      <c r="K31" s="26"/>
      <c r="L31" s="26"/>
      <c r="M31" s="26"/>
      <c r="N31" s="328"/>
      <c r="O31" s="328"/>
      <c r="P31" s="328"/>
      <c r="Q31" s="329">
        <v>4923030</v>
      </c>
      <c r="R31" s="330" t="s">
        <v>406</v>
      </c>
      <c r="S31" s="321"/>
      <c r="T31" s="321"/>
      <c r="U31" s="321"/>
      <c r="V31" s="321"/>
      <c r="W31" s="26"/>
      <c r="X31" s="26"/>
    </row>
    <row r="32" spans="1:24" x14ac:dyDescent="0.15">
      <c r="A32" s="307" t="s">
        <v>184</v>
      </c>
      <c r="C32" s="327"/>
      <c r="D32" s="328"/>
      <c r="E32" s="328"/>
      <c r="F32" s="26"/>
      <c r="G32" s="26" t="s">
        <v>185</v>
      </c>
      <c r="H32" s="26"/>
      <c r="I32" s="328"/>
      <c r="J32" s="26"/>
      <c r="K32" s="26"/>
      <c r="L32" s="26"/>
      <c r="M32" s="26"/>
      <c r="N32" s="328"/>
      <c r="O32" s="328"/>
      <c r="P32" s="328"/>
      <c r="Q32" s="329">
        <v>2666066</v>
      </c>
      <c r="R32" s="330" t="s">
        <v>406</v>
      </c>
      <c r="S32" s="321"/>
      <c r="T32" s="321"/>
      <c r="U32" s="321"/>
      <c r="V32" s="321"/>
      <c r="W32" s="321"/>
      <c r="X32" s="321"/>
    </row>
    <row r="33" spans="1:24" x14ac:dyDescent="0.15">
      <c r="A33" s="307" t="s">
        <v>186</v>
      </c>
      <c r="C33" s="327"/>
      <c r="D33" s="328"/>
      <c r="E33" s="328"/>
      <c r="F33" s="26"/>
      <c r="G33" s="26" t="s">
        <v>187</v>
      </c>
      <c r="H33" s="26"/>
      <c r="I33" s="328"/>
      <c r="J33" s="26"/>
      <c r="K33" s="26"/>
      <c r="L33" s="26"/>
      <c r="M33" s="26"/>
      <c r="N33" s="328"/>
      <c r="O33" s="328"/>
      <c r="P33" s="328"/>
      <c r="Q33" s="329">
        <v>-4270</v>
      </c>
      <c r="R33" s="330" t="s">
        <v>406</v>
      </c>
      <c r="S33" s="321"/>
      <c r="T33" s="321"/>
      <c r="U33" s="321"/>
      <c r="V33" s="321"/>
      <c r="W33" s="321"/>
      <c r="X33" s="321"/>
    </row>
    <row r="34" spans="1:24" x14ac:dyDescent="0.15">
      <c r="A34" s="307" t="s">
        <v>188</v>
      </c>
      <c r="C34" s="327"/>
      <c r="D34" s="328"/>
      <c r="E34" s="328"/>
      <c r="F34" s="26"/>
      <c r="G34" s="26" t="s">
        <v>44</v>
      </c>
      <c r="H34" s="26"/>
      <c r="I34" s="26"/>
      <c r="J34" s="26"/>
      <c r="K34" s="26"/>
      <c r="L34" s="26"/>
      <c r="M34" s="26"/>
      <c r="N34" s="328"/>
      <c r="O34" s="328"/>
      <c r="P34" s="328"/>
      <c r="Q34" s="329">
        <v>179777</v>
      </c>
      <c r="R34" s="330" t="s">
        <v>406</v>
      </c>
      <c r="S34" s="321"/>
      <c r="T34" s="321"/>
      <c r="U34" s="321"/>
      <c r="V34" s="321"/>
      <c r="W34" s="321"/>
      <c r="X34" s="321"/>
    </row>
    <row r="35" spans="1:24" x14ac:dyDescent="0.15">
      <c r="A35" s="307" t="s">
        <v>189</v>
      </c>
      <c r="C35" s="327"/>
      <c r="D35" s="328"/>
      <c r="E35" s="26" t="s">
        <v>190</v>
      </c>
      <c r="F35" s="26"/>
      <c r="G35" s="26"/>
      <c r="H35" s="26"/>
      <c r="I35" s="26"/>
      <c r="J35" s="26"/>
      <c r="K35" s="26"/>
      <c r="L35" s="328"/>
      <c r="M35" s="328"/>
      <c r="N35" s="328"/>
      <c r="O35" s="331"/>
      <c r="P35" s="332"/>
      <c r="Q35" s="329">
        <v>4047713</v>
      </c>
      <c r="R35" s="330" t="s">
        <v>406</v>
      </c>
      <c r="S35" s="321"/>
      <c r="T35" s="321"/>
      <c r="U35" s="321"/>
      <c r="V35" s="321"/>
      <c r="W35" s="321"/>
      <c r="X35" s="321"/>
    </row>
    <row r="36" spans="1:24" x14ac:dyDescent="0.15">
      <c r="A36" s="307" t="s">
        <v>191</v>
      </c>
      <c r="C36" s="327"/>
      <c r="D36" s="328"/>
      <c r="E36" s="328"/>
      <c r="F36" s="26" t="s">
        <v>192</v>
      </c>
      <c r="G36" s="26"/>
      <c r="H36" s="26"/>
      <c r="I36" s="26"/>
      <c r="J36" s="26"/>
      <c r="K36" s="26"/>
      <c r="L36" s="328"/>
      <c r="M36" s="328"/>
      <c r="N36" s="328"/>
      <c r="O36" s="331"/>
      <c r="P36" s="332"/>
      <c r="Q36" s="329">
        <v>484335</v>
      </c>
      <c r="R36" s="330" t="s">
        <v>406</v>
      </c>
      <c r="S36" s="321"/>
      <c r="T36" s="321"/>
      <c r="U36" s="321"/>
      <c r="V36" s="321"/>
      <c r="W36" s="321"/>
      <c r="X36" s="321"/>
    </row>
    <row r="37" spans="1:24" x14ac:dyDescent="0.15">
      <c r="A37" s="307" t="s">
        <v>193</v>
      </c>
      <c r="C37" s="327"/>
      <c r="D37" s="328"/>
      <c r="E37" s="328"/>
      <c r="F37" s="26" t="s">
        <v>44</v>
      </c>
      <c r="G37" s="26"/>
      <c r="H37" s="328"/>
      <c r="I37" s="26"/>
      <c r="J37" s="26"/>
      <c r="K37" s="26"/>
      <c r="L37" s="328"/>
      <c r="M37" s="328"/>
      <c r="N37" s="328"/>
      <c r="O37" s="331"/>
      <c r="P37" s="332"/>
      <c r="Q37" s="333">
        <v>3563378</v>
      </c>
      <c r="R37" s="334" t="s">
        <v>406</v>
      </c>
      <c r="S37" s="327"/>
      <c r="T37" s="328"/>
      <c r="U37" s="328"/>
      <c r="V37" s="328"/>
      <c r="W37" s="328"/>
      <c r="X37" s="328"/>
    </row>
    <row r="38" spans="1:24" x14ac:dyDescent="0.15">
      <c r="A38" s="307" t="s">
        <v>149</v>
      </c>
      <c r="C38" s="335"/>
      <c r="D38" s="336" t="s">
        <v>150</v>
      </c>
      <c r="E38" s="336"/>
      <c r="F38" s="337"/>
      <c r="G38" s="337"/>
      <c r="H38" s="336"/>
      <c r="I38" s="337"/>
      <c r="J38" s="337"/>
      <c r="K38" s="337"/>
      <c r="L38" s="336"/>
      <c r="M38" s="336"/>
      <c r="N38" s="336"/>
      <c r="O38" s="338"/>
      <c r="P38" s="338"/>
      <c r="Q38" s="339">
        <v>-12342716</v>
      </c>
      <c r="R38" s="340" t="s">
        <v>406</v>
      </c>
      <c r="S38" s="328"/>
      <c r="T38" s="328"/>
      <c r="U38" s="328"/>
      <c r="V38" s="328"/>
      <c r="W38" s="328"/>
      <c r="X38" s="328"/>
    </row>
    <row r="39" spans="1:24" x14ac:dyDescent="0.15">
      <c r="A39" s="307" t="s">
        <v>196</v>
      </c>
      <c r="C39" s="327"/>
      <c r="D39" s="328"/>
      <c r="E39" s="26" t="s">
        <v>197</v>
      </c>
      <c r="F39" s="26"/>
      <c r="G39" s="26"/>
      <c r="H39" s="328"/>
      <c r="I39" s="26"/>
      <c r="J39" s="26"/>
      <c r="K39" s="26"/>
      <c r="L39" s="328"/>
      <c r="M39" s="328"/>
      <c r="N39" s="328"/>
      <c r="O39" s="341"/>
      <c r="P39" s="341"/>
      <c r="Q39" s="329">
        <v>61944</v>
      </c>
      <c r="R39" s="342" t="s">
        <v>411</v>
      </c>
      <c r="S39" s="328"/>
      <c r="T39" s="328"/>
      <c r="U39" s="328"/>
      <c r="V39" s="328"/>
      <c r="W39" s="328"/>
      <c r="X39" s="328"/>
    </row>
    <row r="40" spans="1:24" x14ac:dyDescent="0.15">
      <c r="A40" s="307" t="s">
        <v>198</v>
      </c>
      <c r="C40" s="327"/>
      <c r="D40" s="328"/>
      <c r="E40" s="26"/>
      <c r="F40" s="26" t="s">
        <v>199</v>
      </c>
      <c r="G40" s="26"/>
      <c r="H40" s="328"/>
      <c r="I40" s="26"/>
      <c r="J40" s="26"/>
      <c r="K40" s="26"/>
      <c r="L40" s="328"/>
      <c r="M40" s="328"/>
      <c r="N40" s="328"/>
      <c r="O40" s="341"/>
      <c r="P40" s="341"/>
      <c r="Q40" s="329">
        <v>58475</v>
      </c>
      <c r="R40" s="330" t="s">
        <v>406</v>
      </c>
      <c r="S40" s="328"/>
      <c r="T40" s="328"/>
      <c r="U40" s="328"/>
      <c r="V40" s="328"/>
      <c r="W40" s="328"/>
      <c r="X40" s="328"/>
    </row>
    <row r="41" spans="1:24" x14ac:dyDescent="0.15">
      <c r="A41" s="307" t="s">
        <v>200</v>
      </c>
      <c r="C41" s="327"/>
      <c r="D41" s="328"/>
      <c r="E41" s="328"/>
      <c r="F41" s="328" t="s">
        <v>201</v>
      </c>
      <c r="G41" s="328"/>
      <c r="H41" s="26"/>
      <c r="I41" s="328"/>
      <c r="J41" s="26"/>
      <c r="K41" s="26"/>
      <c r="L41" s="26"/>
      <c r="M41" s="26"/>
      <c r="N41" s="328"/>
      <c r="O41" s="328"/>
      <c r="P41" s="328"/>
      <c r="Q41" s="329">
        <v>734</v>
      </c>
      <c r="R41" s="330" t="s">
        <v>406</v>
      </c>
      <c r="S41" s="321"/>
      <c r="T41" s="321"/>
      <c r="U41" s="321"/>
      <c r="V41" s="321"/>
      <c r="W41" s="321"/>
      <c r="X41" s="321"/>
    </row>
    <row r="42" spans="1:24" x14ac:dyDescent="0.15">
      <c r="A42" s="307" t="s">
        <v>202</v>
      </c>
      <c r="C42" s="327"/>
      <c r="D42" s="328"/>
      <c r="E42" s="328"/>
      <c r="F42" s="26" t="s">
        <v>203</v>
      </c>
      <c r="G42" s="26"/>
      <c r="H42" s="26"/>
      <c r="I42" s="26"/>
      <c r="J42" s="26"/>
      <c r="K42" s="26"/>
      <c r="L42" s="26"/>
      <c r="M42" s="26"/>
      <c r="N42" s="328"/>
      <c r="O42" s="328"/>
      <c r="P42" s="328"/>
      <c r="Q42" s="329">
        <v>0</v>
      </c>
      <c r="R42" s="330" t="s">
        <v>406</v>
      </c>
      <c r="S42" s="321"/>
      <c r="T42" s="321"/>
      <c r="U42" s="321"/>
      <c r="V42" s="321"/>
      <c r="W42" s="321"/>
      <c r="X42" s="321"/>
    </row>
    <row r="43" spans="1:24" x14ac:dyDescent="0.15">
      <c r="A43" s="307" t="s">
        <v>204</v>
      </c>
      <c r="C43" s="327"/>
      <c r="D43" s="328"/>
      <c r="E43" s="328"/>
      <c r="F43" s="26" t="s">
        <v>44</v>
      </c>
      <c r="G43" s="26"/>
      <c r="H43" s="26"/>
      <c r="I43" s="26"/>
      <c r="J43" s="26"/>
      <c r="K43" s="26"/>
      <c r="L43" s="26"/>
      <c r="M43" s="26"/>
      <c r="N43" s="328"/>
      <c r="O43" s="328"/>
      <c r="P43" s="328"/>
      <c r="Q43" s="329">
        <v>2736</v>
      </c>
      <c r="R43" s="330" t="s">
        <v>406</v>
      </c>
      <c r="S43" s="321"/>
      <c r="T43" s="321"/>
      <c r="U43" s="321"/>
      <c r="V43" s="321"/>
      <c r="W43" s="321"/>
      <c r="X43" s="321"/>
    </row>
    <row r="44" spans="1:24" ht="14.25" thickBot="1" x14ac:dyDescent="0.2">
      <c r="A44" s="307" t="s">
        <v>205</v>
      </c>
      <c r="C44" s="327"/>
      <c r="D44" s="328"/>
      <c r="E44" s="26" t="s">
        <v>206</v>
      </c>
      <c r="F44" s="26"/>
      <c r="G44" s="26"/>
      <c r="H44" s="26"/>
      <c r="I44" s="26"/>
      <c r="J44" s="26"/>
      <c r="K44" s="26"/>
      <c r="L44" s="26"/>
      <c r="M44" s="26"/>
      <c r="N44" s="328"/>
      <c r="O44" s="328"/>
      <c r="P44" s="328"/>
      <c r="Q44" s="329">
        <v>7276</v>
      </c>
      <c r="R44" s="342" t="s">
        <v>411</v>
      </c>
      <c r="S44" s="321"/>
      <c r="T44" s="321"/>
      <c r="U44" s="321"/>
      <c r="V44" s="321"/>
      <c r="W44" s="321"/>
      <c r="X44" s="321"/>
    </row>
    <row r="45" spans="1:24" x14ac:dyDescent="0.15">
      <c r="A45" s="307" t="s">
        <v>207</v>
      </c>
      <c r="C45" s="327"/>
      <c r="D45" s="328"/>
      <c r="E45" s="328"/>
      <c r="F45" s="26" t="s">
        <v>208</v>
      </c>
      <c r="G45" s="26"/>
      <c r="H45" s="26"/>
      <c r="I45" s="26"/>
      <c r="J45" s="26"/>
      <c r="K45" s="26"/>
      <c r="L45" s="328"/>
      <c r="M45" s="328"/>
      <c r="N45" s="328"/>
      <c r="O45" s="331"/>
      <c r="P45" s="332"/>
      <c r="Q45" s="329">
        <v>451</v>
      </c>
      <c r="R45" s="330" t="s">
        <v>406</v>
      </c>
      <c r="S45" s="343" t="s">
        <v>332</v>
      </c>
      <c r="T45" s="344"/>
      <c r="U45" s="344"/>
      <c r="V45" s="344"/>
      <c r="W45" s="344"/>
      <c r="X45" s="345"/>
    </row>
    <row r="46" spans="1:24" ht="14.25" thickBot="1" x14ac:dyDescent="0.2">
      <c r="A46" s="307" t="s">
        <v>209</v>
      </c>
      <c r="C46" s="346"/>
      <c r="D46" s="347"/>
      <c r="E46" s="347"/>
      <c r="F46" s="348" t="s">
        <v>44</v>
      </c>
      <c r="G46" s="348"/>
      <c r="H46" s="348"/>
      <c r="I46" s="348"/>
      <c r="J46" s="348"/>
      <c r="K46" s="348"/>
      <c r="L46" s="347"/>
      <c r="M46" s="347"/>
      <c r="N46" s="347"/>
      <c r="O46" s="349"/>
      <c r="P46" s="350"/>
      <c r="Q46" s="329">
        <v>6824</v>
      </c>
      <c r="R46" s="330" t="s">
        <v>406</v>
      </c>
      <c r="S46" s="351" t="s">
        <v>144</v>
      </c>
      <c r="T46" s="352"/>
      <c r="U46" s="353" t="s">
        <v>146</v>
      </c>
      <c r="V46" s="352"/>
      <c r="W46" s="353" t="s">
        <v>148</v>
      </c>
      <c r="X46" s="354"/>
    </row>
    <row r="47" spans="1:24" x14ac:dyDescent="0.15">
      <c r="A47" s="307" t="s">
        <v>212</v>
      </c>
      <c r="C47" s="335"/>
      <c r="D47" s="336" t="s">
        <v>195</v>
      </c>
      <c r="E47" s="336"/>
      <c r="F47" s="337"/>
      <c r="G47" s="337"/>
      <c r="H47" s="337"/>
      <c r="I47" s="337"/>
      <c r="J47" s="337"/>
      <c r="K47" s="337"/>
      <c r="L47" s="337"/>
      <c r="M47" s="337"/>
      <c r="N47" s="336"/>
      <c r="O47" s="336"/>
      <c r="P47" s="336"/>
      <c r="Q47" s="339">
        <v>-12397385</v>
      </c>
      <c r="R47" s="355" t="s">
        <v>406</v>
      </c>
      <c r="S47" s="356"/>
      <c r="T47" s="357"/>
      <c r="U47" s="358">
        <v>-12397385</v>
      </c>
      <c r="V47" s="359" t="s">
        <v>406</v>
      </c>
      <c r="W47" s="360">
        <v>0</v>
      </c>
      <c r="X47" s="361" t="s">
        <v>406</v>
      </c>
    </row>
    <row r="48" spans="1:24" x14ac:dyDescent="0.15">
      <c r="A48" s="307" t="s">
        <v>214</v>
      </c>
      <c r="C48" s="327"/>
      <c r="D48" s="328" t="s">
        <v>215</v>
      </c>
      <c r="E48" s="328"/>
      <c r="F48" s="328"/>
      <c r="G48" s="328"/>
      <c r="H48" s="328"/>
      <c r="I48" s="328"/>
      <c r="J48" s="328"/>
      <c r="K48" s="328"/>
      <c r="L48" s="328"/>
      <c r="M48" s="26"/>
      <c r="N48" s="328"/>
      <c r="O48" s="328"/>
      <c r="P48" s="362"/>
      <c r="Q48" s="363">
        <v>13183105</v>
      </c>
      <c r="R48" s="364" t="s">
        <v>406</v>
      </c>
      <c r="S48" s="365"/>
      <c r="T48" s="366"/>
      <c r="U48" s="367">
        <v>13183105</v>
      </c>
      <c r="V48" s="368" t="s">
        <v>406</v>
      </c>
      <c r="W48" s="369">
        <v>0</v>
      </c>
      <c r="X48" s="370" t="s">
        <v>406</v>
      </c>
    </row>
    <row r="49" spans="1:24" x14ac:dyDescent="0.15">
      <c r="A49" s="307" t="s">
        <v>216</v>
      </c>
      <c r="C49" s="327"/>
      <c r="D49" s="328"/>
      <c r="E49" s="328" t="s">
        <v>217</v>
      </c>
      <c r="F49" s="328"/>
      <c r="G49" s="155"/>
      <c r="H49" s="155"/>
      <c r="I49" s="155"/>
      <c r="J49" s="155"/>
      <c r="K49" s="155"/>
      <c r="L49" s="328"/>
      <c r="M49" s="26"/>
      <c r="N49" s="328"/>
      <c r="O49" s="328"/>
      <c r="P49" s="362"/>
      <c r="Q49" s="367">
        <v>8196720</v>
      </c>
      <c r="R49" s="371" t="s">
        <v>406</v>
      </c>
      <c r="S49" s="372"/>
      <c r="T49" s="373"/>
      <c r="U49" s="367">
        <v>8196720</v>
      </c>
      <c r="V49" s="368" t="s">
        <v>406</v>
      </c>
      <c r="W49" s="329">
        <v>0</v>
      </c>
      <c r="X49" s="374" t="s">
        <v>406</v>
      </c>
    </row>
    <row r="50" spans="1:24" x14ac:dyDescent="0.15">
      <c r="A50" s="307" t="s">
        <v>218</v>
      </c>
      <c r="C50" s="346"/>
      <c r="D50" s="328"/>
      <c r="E50" s="328" t="s">
        <v>219</v>
      </c>
      <c r="F50" s="177"/>
      <c r="G50" s="177"/>
      <c r="H50" s="177"/>
      <c r="I50" s="177"/>
      <c r="J50" s="177"/>
      <c r="K50" s="177"/>
      <c r="L50" s="328"/>
      <c r="M50" s="26"/>
      <c r="N50" s="328"/>
      <c r="O50" s="328"/>
      <c r="P50" s="362"/>
      <c r="Q50" s="375">
        <v>4986385</v>
      </c>
      <c r="R50" s="376" t="s">
        <v>406</v>
      </c>
      <c r="S50" s="377"/>
      <c r="T50" s="378"/>
      <c r="U50" s="367">
        <v>4986385</v>
      </c>
      <c r="V50" s="368" t="s">
        <v>406</v>
      </c>
      <c r="W50" s="329">
        <v>0</v>
      </c>
      <c r="X50" s="374" t="s">
        <v>406</v>
      </c>
    </row>
    <row r="51" spans="1:24" x14ac:dyDescent="0.15">
      <c r="A51" s="307" t="s">
        <v>220</v>
      </c>
      <c r="C51" s="335"/>
      <c r="D51" s="336" t="s">
        <v>221</v>
      </c>
      <c r="E51" s="336"/>
      <c r="F51" s="167"/>
      <c r="G51" s="167"/>
      <c r="H51" s="167"/>
      <c r="I51" s="379"/>
      <c r="J51" s="379"/>
      <c r="K51" s="379"/>
      <c r="L51" s="336"/>
      <c r="M51" s="336"/>
      <c r="N51" s="336"/>
      <c r="O51" s="336"/>
      <c r="P51" s="380"/>
      <c r="Q51" s="381">
        <v>785720</v>
      </c>
      <c r="R51" s="355" t="s">
        <v>406</v>
      </c>
      <c r="S51" s="382"/>
      <c r="T51" s="383"/>
      <c r="U51" s="381">
        <v>785720</v>
      </c>
      <c r="V51" s="384" t="s">
        <v>406</v>
      </c>
      <c r="W51" s="381">
        <v>0</v>
      </c>
      <c r="X51" s="355" t="s">
        <v>406</v>
      </c>
    </row>
    <row r="52" spans="1:24" x14ac:dyDescent="0.15">
      <c r="A52" s="307" t="s">
        <v>222</v>
      </c>
      <c r="C52" s="327"/>
      <c r="D52" s="328" t="s">
        <v>347</v>
      </c>
      <c r="E52" s="328"/>
      <c r="F52" s="177"/>
      <c r="G52" s="177"/>
      <c r="H52" s="177"/>
      <c r="I52" s="155"/>
      <c r="J52" s="155"/>
      <c r="K52" s="155"/>
      <c r="L52" s="328"/>
      <c r="M52" s="328"/>
      <c r="N52" s="328"/>
      <c r="O52" s="328"/>
      <c r="P52" s="362"/>
      <c r="Q52" s="385"/>
      <c r="R52" s="386"/>
      <c r="S52" s="387">
        <v>625785</v>
      </c>
      <c r="T52" s="388" t="s">
        <v>406</v>
      </c>
      <c r="U52" s="367">
        <v>-625785</v>
      </c>
      <c r="V52" s="368" t="s">
        <v>406</v>
      </c>
      <c r="W52" s="389"/>
      <c r="X52" s="390"/>
    </row>
    <row r="53" spans="1:24" x14ac:dyDescent="0.15">
      <c r="A53" s="307" t="s">
        <v>223</v>
      </c>
      <c r="C53" s="327"/>
      <c r="D53" s="328"/>
      <c r="E53" s="177" t="s">
        <v>224</v>
      </c>
      <c r="F53" s="177"/>
      <c r="G53" s="177"/>
      <c r="H53" s="155"/>
      <c r="I53" s="155"/>
      <c r="J53" s="155"/>
      <c r="K53" s="155"/>
      <c r="L53" s="328"/>
      <c r="M53" s="328"/>
      <c r="N53" s="328"/>
      <c r="O53" s="328"/>
      <c r="P53" s="362"/>
      <c r="Q53" s="385"/>
      <c r="R53" s="386"/>
      <c r="S53" s="391">
        <v>1964606</v>
      </c>
      <c r="T53" s="392" t="s">
        <v>406</v>
      </c>
      <c r="U53" s="367">
        <v>-1964606</v>
      </c>
      <c r="V53" s="368" t="s">
        <v>406</v>
      </c>
      <c r="W53" s="389"/>
      <c r="X53" s="390"/>
    </row>
    <row r="54" spans="1:24" x14ac:dyDescent="0.15">
      <c r="A54" s="307" t="s">
        <v>225</v>
      </c>
      <c r="C54" s="327"/>
      <c r="D54" s="328"/>
      <c r="E54" s="177" t="s">
        <v>226</v>
      </c>
      <c r="F54" s="177"/>
      <c r="G54" s="177"/>
      <c r="H54" s="177"/>
      <c r="I54" s="155"/>
      <c r="J54" s="155"/>
      <c r="K54" s="155"/>
      <c r="L54" s="328"/>
      <c r="M54" s="328"/>
      <c r="N54" s="328"/>
      <c r="O54" s="328"/>
      <c r="P54" s="362"/>
      <c r="Q54" s="385"/>
      <c r="R54" s="386"/>
      <c r="S54" s="391">
        <v>-1523980</v>
      </c>
      <c r="T54" s="392" t="s">
        <v>406</v>
      </c>
      <c r="U54" s="367">
        <v>1523980</v>
      </c>
      <c r="V54" s="368" t="s">
        <v>406</v>
      </c>
      <c r="W54" s="389"/>
      <c r="X54" s="390"/>
    </row>
    <row r="55" spans="1:24" x14ac:dyDescent="0.15">
      <c r="A55" s="307" t="s">
        <v>227</v>
      </c>
      <c r="C55" s="327"/>
      <c r="D55" s="328"/>
      <c r="E55" s="177" t="s">
        <v>228</v>
      </c>
      <c r="F55" s="177"/>
      <c r="G55" s="177"/>
      <c r="H55" s="177"/>
      <c r="I55" s="155"/>
      <c r="J55" s="155"/>
      <c r="K55" s="155"/>
      <c r="L55" s="328"/>
      <c r="M55" s="328"/>
      <c r="N55" s="328"/>
      <c r="O55" s="328"/>
      <c r="P55" s="362"/>
      <c r="Q55" s="385"/>
      <c r="R55" s="386"/>
      <c r="S55" s="391">
        <v>519448</v>
      </c>
      <c r="T55" s="392" t="s">
        <v>406</v>
      </c>
      <c r="U55" s="367">
        <v>-519448</v>
      </c>
      <c r="V55" s="368" t="s">
        <v>406</v>
      </c>
      <c r="W55" s="389"/>
      <c r="X55" s="390"/>
    </row>
    <row r="56" spans="1:24" x14ac:dyDescent="0.15">
      <c r="A56" s="307" t="s">
        <v>229</v>
      </c>
      <c r="C56" s="327"/>
      <c r="D56" s="328"/>
      <c r="E56" s="177" t="s">
        <v>230</v>
      </c>
      <c r="F56" s="177"/>
      <c r="G56" s="177"/>
      <c r="H56" s="177"/>
      <c r="I56" s="155"/>
      <c r="J56" s="27"/>
      <c r="K56" s="155"/>
      <c r="L56" s="328"/>
      <c r="M56" s="328"/>
      <c r="N56" s="328"/>
      <c r="O56" s="328"/>
      <c r="P56" s="362"/>
      <c r="Q56" s="385"/>
      <c r="R56" s="386"/>
      <c r="S56" s="391">
        <v>-334289</v>
      </c>
      <c r="T56" s="392" t="s">
        <v>406</v>
      </c>
      <c r="U56" s="367">
        <v>334289</v>
      </c>
      <c r="V56" s="368" t="s">
        <v>406</v>
      </c>
      <c r="W56" s="389"/>
      <c r="X56" s="390"/>
    </row>
    <row r="57" spans="1:24" x14ac:dyDescent="0.15">
      <c r="A57" s="307" t="s">
        <v>231</v>
      </c>
      <c r="C57" s="327"/>
      <c r="D57" s="328" t="s">
        <v>232</v>
      </c>
      <c r="E57" s="328"/>
      <c r="F57" s="177"/>
      <c r="G57" s="155"/>
      <c r="H57" s="155"/>
      <c r="I57" s="155"/>
      <c r="J57" s="155"/>
      <c r="K57" s="155"/>
      <c r="L57" s="328"/>
      <c r="M57" s="328"/>
      <c r="N57" s="328"/>
      <c r="O57" s="328"/>
      <c r="P57" s="362"/>
      <c r="Q57" s="367">
        <v>0</v>
      </c>
      <c r="R57" s="371" t="s">
        <v>406</v>
      </c>
      <c r="S57" s="391">
        <v>0</v>
      </c>
      <c r="T57" s="392" t="s">
        <v>406</v>
      </c>
      <c r="U57" s="393"/>
      <c r="V57" s="394"/>
      <c r="W57" s="389"/>
      <c r="X57" s="390"/>
    </row>
    <row r="58" spans="1:24" x14ac:dyDescent="0.15">
      <c r="A58" s="307" t="s">
        <v>233</v>
      </c>
      <c r="C58" s="327"/>
      <c r="D58" s="328" t="s">
        <v>234</v>
      </c>
      <c r="E58" s="328"/>
      <c r="F58" s="177"/>
      <c r="G58" s="177"/>
      <c r="H58" s="155"/>
      <c r="I58" s="155"/>
      <c r="J58" s="155"/>
      <c r="K58" s="155"/>
      <c r="L58" s="328"/>
      <c r="M58" s="341"/>
      <c r="N58" s="341"/>
      <c r="O58" s="341"/>
      <c r="P58" s="395"/>
      <c r="Q58" s="367">
        <v>43</v>
      </c>
      <c r="R58" s="371" t="s">
        <v>406</v>
      </c>
      <c r="S58" s="391">
        <v>43</v>
      </c>
      <c r="T58" s="392" t="s">
        <v>406</v>
      </c>
      <c r="U58" s="393"/>
      <c r="V58" s="394"/>
      <c r="W58" s="389"/>
      <c r="X58" s="390"/>
    </row>
    <row r="59" spans="1:24" x14ac:dyDescent="0.15">
      <c r="A59" s="307" t="s">
        <v>348</v>
      </c>
      <c r="C59" s="327"/>
      <c r="D59" s="177" t="s">
        <v>235</v>
      </c>
      <c r="E59" s="328"/>
      <c r="F59" s="177"/>
      <c r="G59" s="177"/>
      <c r="H59" s="155"/>
      <c r="I59" s="155"/>
      <c r="J59" s="155"/>
      <c r="K59" s="155"/>
      <c r="L59" s="328"/>
      <c r="M59" s="341"/>
      <c r="N59" s="341"/>
      <c r="O59" s="341"/>
      <c r="P59" s="395"/>
      <c r="Q59" s="367">
        <v>0</v>
      </c>
      <c r="R59" s="371" t="s">
        <v>406</v>
      </c>
      <c r="S59" s="396"/>
      <c r="T59" s="397"/>
      <c r="U59" s="393"/>
      <c r="V59" s="394"/>
      <c r="W59" s="367">
        <v>0</v>
      </c>
      <c r="X59" s="371" t="s">
        <v>406</v>
      </c>
    </row>
    <row r="60" spans="1:24" x14ac:dyDescent="0.15">
      <c r="A60" s="307" t="s">
        <v>349</v>
      </c>
      <c r="C60" s="327"/>
      <c r="D60" s="177" t="s">
        <v>236</v>
      </c>
      <c r="E60" s="328"/>
      <c r="F60" s="177"/>
      <c r="G60" s="177"/>
      <c r="H60" s="155"/>
      <c r="I60" s="155"/>
      <c r="J60" s="155"/>
      <c r="K60" s="155"/>
      <c r="L60" s="328"/>
      <c r="M60" s="341"/>
      <c r="N60" s="341"/>
      <c r="O60" s="341"/>
      <c r="P60" s="395"/>
      <c r="Q60" s="367">
        <v>0</v>
      </c>
      <c r="R60" s="371" t="s">
        <v>406</v>
      </c>
      <c r="S60" s="396"/>
      <c r="T60" s="397"/>
      <c r="U60" s="393"/>
      <c r="V60" s="394"/>
      <c r="W60" s="367">
        <v>0</v>
      </c>
      <c r="X60" s="371" t="s">
        <v>406</v>
      </c>
    </row>
    <row r="61" spans="1:24" x14ac:dyDescent="0.15">
      <c r="A61" s="307" t="s">
        <v>350</v>
      </c>
      <c r="C61" s="327"/>
      <c r="D61" s="177" t="s">
        <v>237</v>
      </c>
      <c r="E61" s="328"/>
      <c r="F61" s="177"/>
      <c r="G61" s="177"/>
      <c r="H61" s="155"/>
      <c r="I61" s="155"/>
      <c r="J61" s="155"/>
      <c r="K61" s="155"/>
      <c r="L61" s="328"/>
      <c r="M61" s="341"/>
      <c r="N61" s="341"/>
      <c r="O61" s="341"/>
      <c r="P61" s="395"/>
      <c r="Q61" s="367">
        <v>-916</v>
      </c>
      <c r="R61" s="371" t="s">
        <v>406</v>
      </c>
      <c r="S61" s="396"/>
      <c r="T61" s="397"/>
      <c r="U61" s="393"/>
      <c r="V61" s="394"/>
      <c r="W61" s="367">
        <v>-916</v>
      </c>
      <c r="X61" s="371" t="s">
        <v>406</v>
      </c>
    </row>
    <row r="62" spans="1:24" x14ac:dyDescent="0.15">
      <c r="A62" s="307" t="s">
        <v>238</v>
      </c>
      <c r="C62" s="346"/>
      <c r="D62" s="347" t="s">
        <v>44</v>
      </c>
      <c r="E62" s="347"/>
      <c r="F62" s="157"/>
      <c r="G62" s="157"/>
      <c r="H62" s="157"/>
      <c r="I62" s="186"/>
      <c r="J62" s="186"/>
      <c r="K62" s="186"/>
      <c r="L62" s="347"/>
      <c r="M62" s="347"/>
      <c r="N62" s="347"/>
      <c r="O62" s="347"/>
      <c r="P62" s="398"/>
      <c r="Q62" s="367">
        <v>-95509</v>
      </c>
      <c r="R62" s="371" t="s">
        <v>406</v>
      </c>
      <c r="S62" s="391">
        <v>-157012</v>
      </c>
      <c r="T62" s="392" t="s">
        <v>406</v>
      </c>
      <c r="U62" s="367">
        <v>61503</v>
      </c>
      <c r="V62" s="368" t="s">
        <v>406</v>
      </c>
      <c r="W62" s="389"/>
      <c r="X62" s="390"/>
    </row>
    <row r="63" spans="1:24" x14ac:dyDescent="0.15">
      <c r="A63" s="307" t="s">
        <v>239</v>
      </c>
      <c r="C63" s="399" t="s">
        <v>240</v>
      </c>
      <c r="D63" s="400"/>
      <c r="E63" s="400"/>
      <c r="F63" s="401"/>
      <c r="G63" s="401"/>
      <c r="H63" s="402"/>
      <c r="I63" s="402"/>
      <c r="J63" s="403"/>
      <c r="K63" s="402"/>
      <c r="L63" s="400"/>
      <c r="M63" s="400"/>
      <c r="N63" s="400"/>
      <c r="O63" s="400"/>
      <c r="P63" s="404"/>
      <c r="Q63" s="405">
        <v>689339</v>
      </c>
      <c r="R63" s="406" t="s">
        <v>411</v>
      </c>
      <c r="S63" s="407">
        <v>468817</v>
      </c>
      <c r="T63" s="408" t="s">
        <v>411</v>
      </c>
      <c r="U63" s="405">
        <v>221438</v>
      </c>
      <c r="V63" s="408" t="s">
        <v>406</v>
      </c>
      <c r="W63" s="381">
        <v>-916</v>
      </c>
      <c r="X63" s="355" t="s">
        <v>406</v>
      </c>
    </row>
    <row r="64" spans="1:24" ht="14.25" thickBot="1" x14ac:dyDescent="0.2">
      <c r="A64" s="307" t="s">
        <v>210</v>
      </c>
      <c r="C64" s="409" t="s">
        <v>211</v>
      </c>
      <c r="D64" s="410"/>
      <c r="E64" s="410"/>
      <c r="F64" s="191"/>
      <c r="G64" s="191"/>
      <c r="H64" s="192"/>
      <c r="I64" s="192"/>
      <c r="J64" s="193"/>
      <c r="K64" s="192"/>
      <c r="L64" s="410"/>
      <c r="M64" s="410"/>
      <c r="N64" s="410"/>
      <c r="O64" s="410"/>
      <c r="P64" s="410"/>
      <c r="Q64" s="411">
        <v>24386610</v>
      </c>
      <c r="R64" s="412" t="s">
        <v>411</v>
      </c>
      <c r="S64" s="413">
        <v>37737574</v>
      </c>
      <c r="T64" s="414" t="s">
        <v>406</v>
      </c>
      <c r="U64" s="411">
        <v>-13351455</v>
      </c>
      <c r="V64" s="414" t="s">
        <v>406</v>
      </c>
      <c r="W64" s="415">
        <v>490</v>
      </c>
      <c r="X64" s="416" t="s">
        <v>406</v>
      </c>
    </row>
    <row r="65" spans="1:24" ht="14.25" thickBot="1" x14ac:dyDescent="0.2">
      <c r="A65" s="307" t="s">
        <v>241</v>
      </c>
      <c r="C65" s="417" t="s">
        <v>242</v>
      </c>
      <c r="D65" s="418"/>
      <c r="E65" s="419"/>
      <c r="F65" s="419"/>
      <c r="G65" s="419"/>
      <c r="H65" s="419"/>
      <c r="I65" s="419"/>
      <c r="J65" s="419"/>
      <c r="K65" s="419"/>
      <c r="L65" s="419"/>
      <c r="M65" s="419"/>
      <c r="N65" s="419"/>
      <c r="O65" s="419"/>
      <c r="P65" s="419"/>
      <c r="Q65" s="420">
        <v>25075948</v>
      </c>
      <c r="R65" s="421" t="s">
        <v>406</v>
      </c>
      <c r="S65" s="422">
        <v>38206391</v>
      </c>
      <c r="T65" s="423" t="s">
        <v>406</v>
      </c>
      <c r="U65" s="420">
        <v>-13130017</v>
      </c>
      <c r="V65" s="423" t="s">
        <v>406</v>
      </c>
      <c r="W65" s="424">
        <v>-426</v>
      </c>
      <c r="X65" s="425" t="s">
        <v>406</v>
      </c>
    </row>
    <row r="66" spans="1:24" s="427" customFormat="1" ht="12" customHeight="1" x14ac:dyDescent="0.15">
      <c r="A66" s="426"/>
      <c r="Q66" s="428"/>
      <c r="R66" s="429"/>
      <c r="S66" s="429"/>
      <c r="T66" s="429"/>
      <c r="U66" s="429"/>
      <c r="V66" s="430"/>
    </row>
    <row r="67" spans="1:24" s="427" customFormat="1" x14ac:dyDescent="0.15">
      <c r="A67" s="426"/>
      <c r="C67" s="431"/>
      <c r="D67" s="431" t="s">
        <v>343</v>
      </c>
      <c r="E67" s="428"/>
      <c r="F67" s="432"/>
      <c r="G67" s="428"/>
      <c r="H67" s="428"/>
      <c r="I67" s="433"/>
      <c r="J67" s="433"/>
      <c r="K67" s="432"/>
      <c r="L67" s="432"/>
      <c r="M67" s="432"/>
      <c r="N67" s="253"/>
      <c r="O67" s="253"/>
      <c r="P67" s="253"/>
      <c r="Q67" s="434"/>
      <c r="R67" s="85"/>
      <c r="S67" s="85"/>
      <c r="T67" s="85"/>
      <c r="U67" s="85"/>
    </row>
  </sheetData>
  <mergeCells count="40">
    <mergeCell ref="W62:X62"/>
    <mergeCell ref="S59:T59"/>
    <mergeCell ref="U59:V59"/>
    <mergeCell ref="S60:T60"/>
    <mergeCell ref="U60:V60"/>
    <mergeCell ref="S61:T61"/>
    <mergeCell ref="U61:V61"/>
    <mergeCell ref="Q56:R56"/>
    <mergeCell ref="W56:X56"/>
    <mergeCell ref="U57:V57"/>
    <mergeCell ref="W57:X57"/>
    <mergeCell ref="U58:V58"/>
    <mergeCell ref="W58:X58"/>
    <mergeCell ref="W52:X52"/>
    <mergeCell ref="Q53:R53"/>
    <mergeCell ref="W53:X53"/>
    <mergeCell ref="Q54:R54"/>
    <mergeCell ref="W54:X54"/>
    <mergeCell ref="Q55:R55"/>
    <mergeCell ref="W55:X55"/>
    <mergeCell ref="S47:T47"/>
    <mergeCell ref="S48:T48"/>
    <mergeCell ref="S49:T49"/>
    <mergeCell ref="S50:T50"/>
    <mergeCell ref="S51:T51"/>
    <mergeCell ref="Q52:R52"/>
    <mergeCell ref="O36:P36"/>
    <mergeCell ref="O37:P37"/>
    <mergeCell ref="O45:P45"/>
    <mergeCell ref="S45:X45"/>
    <mergeCell ref="O46:P46"/>
    <mergeCell ref="S46:T46"/>
    <mergeCell ref="U46:V46"/>
    <mergeCell ref="W46:X46"/>
    <mergeCell ref="C9:X9"/>
    <mergeCell ref="C10:X10"/>
    <mergeCell ref="C11:X11"/>
    <mergeCell ref="C13:P13"/>
    <mergeCell ref="Q13:R13"/>
    <mergeCell ref="O35:P35"/>
  </mergeCells>
  <phoneticPr fontId="11"/>
  <pageMargins left="0.70866141732283472" right="0.70866141732283472" top="0.39370078740157477" bottom="0.39370078740157477" header="0.51181102362204722" footer="0.51181102362204722"/>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5"/>
  <sheetViews>
    <sheetView workbookViewId="0"/>
  </sheetViews>
  <sheetFormatPr defaultRowHeight="13.5" x14ac:dyDescent="0.15"/>
  <cols>
    <col min="1" max="1" width="88.875" style="435" customWidth="1"/>
  </cols>
  <sheetData>
    <row r="2" spans="1:1" x14ac:dyDescent="0.15">
      <c r="A2" s="440" t="s">
        <v>361</v>
      </c>
    </row>
    <row r="3" spans="1:1" x14ac:dyDescent="0.15">
      <c r="A3" s="441" t="s">
        <v>362</v>
      </c>
    </row>
    <row r="4" spans="1:1" x14ac:dyDescent="0.15">
      <c r="A4" s="442"/>
    </row>
    <row r="5" spans="1:1" x14ac:dyDescent="0.15">
      <c r="A5" s="441" t="s">
        <v>363</v>
      </c>
    </row>
    <row r="6" spans="1:1" x14ac:dyDescent="0.15">
      <c r="A6" s="442"/>
    </row>
    <row r="7" spans="1:1" x14ac:dyDescent="0.15">
      <c r="A7" s="441" t="s">
        <v>364</v>
      </c>
    </row>
    <row r="8" spans="1:1" x14ac:dyDescent="0.15">
      <c r="A8" s="442"/>
    </row>
    <row r="9" spans="1:1" x14ac:dyDescent="0.15">
      <c r="A9" s="441" t="s">
        <v>365</v>
      </c>
    </row>
    <row r="10" spans="1:1" x14ac:dyDescent="0.15">
      <c r="A10" s="442"/>
    </row>
    <row r="11" spans="1:1" x14ac:dyDescent="0.15">
      <c r="A11" s="441" t="s">
        <v>366</v>
      </c>
    </row>
    <row r="12" spans="1:1" x14ac:dyDescent="0.15">
      <c r="A12" s="442"/>
    </row>
    <row r="13" spans="1:1" x14ac:dyDescent="0.15">
      <c r="A13" s="441" t="s">
        <v>367</v>
      </c>
    </row>
    <row r="14" spans="1:1" x14ac:dyDescent="0.15">
      <c r="A14" s="442"/>
    </row>
    <row r="15" spans="1:1" x14ac:dyDescent="0.15">
      <c r="A15" s="441" t="s">
        <v>368</v>
      </c>
    </row>
    <row r="16" spans="1:1" x14ac:dyDescent="0.15">
      <c r="A16" s="442"/>
    </row>
    <row r="17" spans="1:1" ht="27" x14ac:dyDescent="0.15">
      <c r="A17" s="441" t="s">
        <v>369</v>
      </c>
    </row>
    <row r="18" spans="1:1" x14ac:dyDescent="0.15">
      <c r="A18" s="442"/>
    </row>
    <row r="19" spans="1:1" x14ac:dyDescent="0.15">
      <c r="A19" s="441" t="s">
        <v>370</v>
      </c>
    </row>
    <row r="20" spans="1:1" x14ac:dyDescent="0.15">
      <c r="A20" s="442"/>
    </row>
    <row r="22" spans="1:1" x14ac:dyDescent="0.15">
      <c r="A22" s="440" t="s">
        <v>371</v>
      </c>
    </row>
    <row r="23" spans="1:1" ht="27" x14ac:dyDescent="0.15">
      <c r="A23" s="441" t="s">
        <v>372</v>
      </c>
    </row>
    <row r="24" spans="1:1" x14ac:dyDescent="0.15">
      <c r="A24" s="442"/>
    </row>
    <row r="25" spans="1:1" x14ac:dyDescent="0.15">
      <c r="A25" s="441" t="s">
        <v>373</v>
      </c>
    </row>
    <row r="26" spans="1:1" x14ac:dyDescent="0.15">
      <c r="A26" s="442"/>
    </row>
    <row r="27" spans="1:1" ht="27" x14ac:dyDescent="0.15">
      <c r="A27" s="441" t="s">
        <v>374</v>
      </c>
    </row>
    <row r="28" spans="1:1" x14ac:dyDescent="0.15">
      <c r="A28" s="442"/>
    </row>
    <row r="30" spans="1:1" x14ac:dyDescent="0.15">
      <c r="A30" s="440" t="s">
        <v>375</v>
      </c>
    </row>
    <row r="31" spans="1:1" x14ac:dyDescent="0.15">
      <c r="A31" s="441" t="s">
        <v>376</v>
      </c>
    </row>
    <row r="32" spans="1:1" x14ac:dyDescent="0.15">
      <c r="A32" s="442"/>
    </row>
    <row r="33" spans="1:1" x14ac:dyDescent="0.15">
      <c r="A33" s="441" t="s">
        <v>377</v>
      </c>
    </row>
    <row r="34" spans="1:1" x14ac:dyDescent="0.15">
      <c r="A34" s="442"/>
    </row>
    <row r="35" spans="1:1" x14ac:dyDescent="0.15">
      <c r="A35" s="441" t="s">
        <v>378</v>
      </c>
    </row>
    <row r="36" spans="1:1" x14ac:dyDescent="0.15">
      <c r="A36" s="442"/>
    </row>
    <row r="37" spans="1:1" x14ac:dyDescent="0.15">
      <c r="A37" s="441" t="s">
        <v>379</v>
      </c>
    </row>
    <row r="38" spans="1:1" x14ac:dyDescent="0.15">
      <c r="A38" s="442"/>
    </row>
    <row r="39" spans="1:1" x14ac:dyDescent="0.15">
      <c r="A39" s="441" t="s">
        <v>380</v>
      </c>
    </row>
    <row r="40" spans="1:1" x14ac:dyDescent="0.15">
      <c r="A40" s="442"/>
    </row>
    <row r="42" spans="1:1" x14ac:dyDescent="0.15">
      <c r="A42" s="440" t="s">
        <v>381</v>
      </c>
    </row>
    <row r="43" spans="1:1" ht="27" x14ac:dyDescent="0.15">
      <c r="A43" s="441" t="s">
        <v>382</v>
      </c>
    </row>
    <row r="44" spans="1:1" x14ac:dyDescent="0.15">
      <c r="A44" s="442"/>
    </row>
    <row r="45" spans="1:1" x14ac:dyDescent="0.15">
      <c r="A45" s="441" t="s">
        <v>383</v>
      </c>
    </row>
    <row r="46" spans="1:1" x14ac:dyDescent="0.15">
      <c r="A46" s="442"/>
    </row>
    <row r="47" spans="1:1" x14ac:dyDescent="0.15">
      <c r="A47" s="441" t="s">
        <v>384</v>
      </c>
    </row>
    <row r="48" spans="1:1" x14ac:dyDescent="0.15">
      <c r="A48" s="442"/>
    </row>
    <row r="50" spans="1:1" x14ac:dyDescent="0.15">
      <c r="A50" s="440" t="s">
        <v>385</v>
      </c>
    </row>
    <row r="51" spans="1:1" ht="27" x14ac:dyDescent="0.15">
      <c r="A51" s="441" t="s">
        <v>386</v>
      </c>
    </row>
    <row r="52" spans="1:1" x14ac:dyDescent="0.15">
      <c r="A52" s="442"/>
    </row>
    <row r="53" spans="1:1" x14ac:dyDescent="0.15">
      <c r="A53" s="443" t="s">
        <v>387</v>
      </c>
    </row>
    <row r="54" spans="1:1" x14ac:dyDescent="0.15">
      <c r="A54" s="443" t="s">
        <v>388</v>
      </c>
    </row>
    <row r="55" spans="1:1" x14ac:dyDescent="0.15">
      <c r="A55" s="443" t="s">
        <v>389</v>
      </c>
    </row>
    <row r="56" spans="1:1" x14ac:dyDescent="0.15">
      <c r="A56" s="443" t="s">
        <v>390</v>
      </c>
    </row>
    <row r="57" spans="1:1" x14ac:dyDescent="0.15">
      <c r="A57" s="443" t="s">
        <v>391</v>
      </c>
    </row>
    <row r="58" spans="1:1" x14ac:dyDescent="0.15">
      <c r="A58" s="443" t="s">
        <v>392</v>
      </c>
    </row>
    <row r="59" spans="1:1" x14ac:dyDescent="0.15">
      <c r="A59" s="443" t="s">
        <v>393</v>
      </c>
    </row>
    <row r="60" spans="1:1" x14ac:dyDescent="0.15">
      <c r="A60" s="443" t="s">
        <v>394</v>
      </c>
    </row>
    <row r="61" spans="1:1" x14ac:dyDescent="0.15">
      <c r="A61" s="443" t="s">
        <v>395</v>
      </c>
    </row>
    <row r="62" spans="1:1" x14ac:dyDescent="0.15">
      <c r="A62" s="443" t="s">
        <v>396</v>
      </c>
    </row>
    <row r="63" spans="1:1" x14ac:dyDescent="0.15">
      <c r="A63" s="443" t="s">
        <v>397</v>
      </c>
    </row>
    <row r="64" spans="1:1" x14ac:dyDescent="0.15">
      <c r="A64" s="443" t="s">
        <v>398</v>
      </c>
    </row>
    <row r="65" spans="1:1" x14ac:dyDescent="0.15">
      <c r="A65" s="443" t="s">
        <v>399</v>
      </c>
    </row>
    <row r="66" spans="1:1" x14ac:dyDescent="0.15">
      <c r="A66" s="443" t="s">
        <v>400</v>
      </c>
    </row>
    <row r="67" spans="1:1" x14ac:dyDescent="0.15">
      <c r="A67" s="443" t="s">
        <v>401</v>
      </c>
    </row>
    <row r="68" spans="1:1" ht="54" x14ac:dyDescent="0.15">
      <c r="A68" s="441" t="s">
        <v>402</v>
      </c>
    </row>
    <row r="69" spans="1:1" x14ac:dyDescent="0.15">
      <c r="A69" s="442"/>
    </row>
    <row r="70" spans="1:1" ht="27" x14ac:dyDescent="0.15">
      <c r="A70" s="441" t="s">
        <v>403</v>
      </c>
    </row>
    <row r="71" spans="1:1" x14ac:dyDescent="0.15">
      <c r="A71" s="442"/>
    </row>
    <row r="72" spans="1:1" x14ac:dyDescent="0.15">
      <c r="A72" s="441" t="s">
        <v>404</v>
      </c>
    </row>
    <row r="73" spans="1:1" x14ac:dyDescent="0.15">
      <c r="A73" s="442"/>
    </row>
    <row r="74" spans="1:1" ht="27" x14ac:dyDescent="0.15">
      <c r="A74" s="441" t="s">
        <v>405</v>
      </c>
    </row>
    <row r="75" spans="1:1" x14ac:dyDescent="0.15">
      <c r="A75" s="442"/>
    </row>
    <row r="76" spans="1:1" x14ac:dyDescent="0.15">
      <c r="A76" s="444" t="s">
        <v>421</v>
      </c>
    </row>
    <row r="77" spans="1:1" x14ac:dyDescent="0.15">
      <c r="A77" s="444" t="s">
        <v>422</v>
      </c>
    </row>
    <row r="78" spans="1:1" x14ac:dyDescent="0.15">
      <c r="A78" s="444" t="s">
        <v>423</v>
      </c>
    </row>
    <row r="79" spans="1:1" x14ac:dyDescent="0.15">
      <c r="A79" s="444" t="s">
        <v>424</v>
      </c>
    </row>
    <row r="80" spans="1:1" x14ac:dyDescent="0.15">
      <c r="A80" s="444" t="s">
        <v>425</v>
      </c>
    </row>
    <row r="81" spans="1:1" x14ac:dyDescent="0.15">
      <c r="A81" s="444" t="s">
        <v>426</v>
      </c>
    </row>
    <row r="82" spans="1:1" x14ac:dyDescent="0.15">
      <c r="A82" s="444" t="s">
        <v>427</v>
      </c>
    </row>
    <row r="83" spans="1:1" x14ac:dyDescent="0.15">
      <c r="A83" s="444" t="s">
        <v>428</v>
      </c>
    </row>
    <row r="84" spans="1:1" x14ac:dyDescent="0.15">
      <c r="A84" s="444" t="s">
        <v>429</v>
      </c>
    </row>
    <row r="85" spans="1:1" x14ac:dyDescent="0.15">
      <c r="A85" s="444" t="s">
        <v>430</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連結貸借対照表</vt:lpstr>
      <vt:lpstr>連結行政コスト計算書</vt:lpstr>
      <vt:lpstr>連結純資産変動計算書</vt:lpstr>
      <vt:lpstr>連結資金収支計算書</vt:lpstr>
      <vt:lpstr>連結行政コスト及び純資産変動計算書</vt:lpstr>
      <vt:lpstr>注記</vt:lpstr>
      <vt:lpstr>連結行政コスト及び純資産変動計算書!Print_Area</vt:lpstr>
      <vt:lpstr>連結行政コスト計算書!Print_Area</vt:lpstr>
      <vt:lpstr>連結資金収支計算書!Print_Area</vt:lpstr>
      <vt:lpstr>連結純資産変動計算書!Print_Area</vt:lpstr>
      <vt:lpstr>連結貸借対照表!Print_Area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ichinohe</dc:creator>
  <cp:lastModifiedBy>ichinohe</cp:lastModifiedBy>
  <dcterms:created xsi:type="dcterms:W3CDTF">2022-04-15T00:50:12Z</dcterms:created>
  <dcterms:modified xsi:type="dcterms:W3CDTF">2022-04-15T00:50:43Z</dcterms:modified>
</cp:coreProperties>
</file>