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公会計連携用\R2決算\15_公表用（千円）\"/>
    </mc:Choice>
  </mc:AlternateContent>
  <bookViews>
    <workbookView xWindow="0" yWindow="0" windowWidth="20490" windowHeight="7530"/>
  </bookViews>
  <sheets>
    <sheet name="全体貸借対照表" sheetId="5" r:id="rId1"/>
    <sheet name="全体行政コスト計算書" sheetId="6" r:id="rId2"/>
    <sheet name="全体純資産変動計算書" sheetId="7" r:id="rId3"/>
    <sheet name="全体資金収支計算書" sheetId="8" r:id="rId4"/>
    <sheet name="全体行政コスト及び純資産変動計算書" sheetId="9" r:id="rId5"/>
    <sheet name="注記" sheetId="10" r:id="rId6"/>
  </sheets>
  <externalReferences>
    <externalReference r:id="rId7"/>
    <externalReference r:id="rId8"/>
  </externalReferences>
  <definedNames>
    <definedName name="CSV">#REF!</definedName>
    <definedName name="CSVDATA">#REF!</definedName>
    <definedName name="_xlnm.Print_Area" localSheetId="4">全体行政コスト及び純資産変動計算書!$B$1:$W$65</definedName>
    <definedName name="_xlnm.Print_Area" localSheetId="1">全体行政コスト計算書!$B$1:$P$50</definedName>
    <definedName name="_xlnm.Print_Area" localSheetId="3">全体資金収支計算書!$B$1:$O$69</definedName>
    <definedName name="_xlnm.Print_Area" localSheetId="2">全体純資産変動計算書!$B$1:$Q$32</definedName>
    <definedName name="_xlnm.Print_Area" localSheetId="0">全体貸借対照表!$C$1:$AB$85</definedName>
    <definedName name="カテゴリ一覧">[2]カテゴリ!$M$6:$M$16</definedName>
    <definedName name="フォーム共通定義_「画面ＩＤ」入力セルの位置_行" localSheetId="4">#REF!</definedName>
    <definedName name="フォーム共通定義_「画面ＩＤ」入力セルの位置_行" localSheetId="2">#REF!</definedName>
    <definedName name="フォーム共通定義_「画面ＩＤ」入力セルの位置_行" localSheetId="0">#REF!</definedName>
    <definedName name="フォーム共通定義_「画面ＩＤ」入力セルの位置_行">#REF!</definedName>
    <definedName name="フォーム共通定義_「画面ＩＤ」入力セルの位置_列" localSheetId="4">#REF!</definedName>
    <definedName name="フォーム共通定義_「画面ＩＤ」入力セルの位置_列" localSheetId="2">#REF!</definedName>
    <definedName name="フォーム共通定義_「画面ＩＤ」入力セルの位置_列" localSheetId="0">#REF!</definedName>
    <definedName name="フォーム共通定義_「画面ＩＤ」入力セルの位置_列">#REF!</definedName>
    <definedName name="画面イベント定義_「画面ＩＤ」入力セルの位置_行" localSheetId="4">#REF!</definedName>
    <definedName name="画面イベント定義_「画面ＩＤ」入力セルの位置_行" localSheetId="2">#REF!</definedName>
    <definedName name="画面イベント定義_「画面ＩＤ」入力セルの位置_行" localSheetId="0">#REF!</definedName>
    <definedName name="画面イベント定義_「画面ＩＤ」入力セルの位置_行">#REF!</definedName>
    <definedName name="画面イベント定義_「画面ＩＤ」入力セルの位置_列" localSheetId="4">#REF!</definedName>
    <definedName name="画面イベント定義_「画面ＩＤ」入力セルの位置_列" localSheetId="2">#REF!</definedName>
    <definedName name="画面イベント定義_「画面ＩＤ」入力セルの位置_列" localSheetId="0">#REF!</definedName>
    <definedName name="画面イベント定義_「画面ＩＤ」入力セルの位置_列">#REF!</definedName>
    <definedName name="論理データ型一覧">[2]論理データ型!$A$3:$A$41</definedName>
  </definedName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82" i="5" l="1"/>
  <c r="AD76" i="5"/>
  <c r="AD72" i="5" s="1"/>
  <c r="AD67" i="5"/>
  <c r="AD60" i="5"/>
  <c r="AD56" i="5"/>
  <c r="AD40" i="5"/>
  <c r="AE20" i="5"/>
  <c r="AD16" i="5"/>
  <c r="AE14" i="5"/>
  <c r="AE29" i="5" s="1"/>
  <c r="Q66" i="8"/>
  <c r="Q62" i="8"/>
  <c r="Q67" i="8" s="1"/>
  <c r="Q59" i="8"/>
  <c r="Q58" i="8"/>
  <c r="Q55" i="8"/>
  <c r="Q52" i="8"/>
  <c r="Q50" i="8"/>
  <c r="Q44" i="8"/>
  <c r="Q38" i="8"/>
  <c r="Q36" i="8"/>
  <c r="Q32" i="8"/>
  <c r="Q27" i="8"/>
  <c r="Q22" i="8"/>
  <c r="Q17" i="8"/>
  <c r="U30" i="7"/>
  <c r="U28" i="7"/>
  <c r="U27" i="7"/>
  <c r="U26" i="7"/>
  <c r="W21" i="7"/>
  <c r="V21" i="7"/>
  <c r="V29" i="7" s="1"/>
  <c r="U19" i="7"/>
  <c r="U18" i="7"/>
  <c r="W17" i="7"/>
  <c r="U17" i="7" s="1"/>
  <c r="U16" i="7"/>
  <c r="U15" i="7"/>
  <c r="R48" i="6"/>
  <c r="R45" i="6"/>
  <c r="R39" i="6"/>
  <c r="R38" i="6"/>
  <c r="R35" i="6"/>
  <c r="R30" i="6"/>
  <c r="R26" i="6"/>
  <c r="R21" i="6"/>
  <c r="R16" i="6"/>
  <c r="AE83" i="5" l="1"/>
  <c r="AD59" i="5"/>
  <c r="AD15" i="5"/>
  <c r="Q16" i="8"/>
  <c r="W20" i="7"/>
  <c r="R15" i="6"/>
  <c r="R14" i="6" s="1"/>
  <c r="AD14" i="5" l="1"/>
  <c r="AD83" i="5" s="1"/>
  <c r="U20" i="7"/>
  <c r="W29" i="7"/>
  <c r="U29" i="7" s="1"/>
</calcChain>
</file>

<file path=xl/sharedStrings.xml><?xml version="1.0" encoding="utf-8"?>
<sst xmlns="http://schemas.openxmlformats.org/spreadsheetml/2006/main" count="752" uniqueCount="429">
  <si>
    <t>科目</t>
  </si>
  <si>
    <t>1010000</t>
  </si>
  <si>
    <t>資産合計</t>
  </si>
  <si>
    <t>1020000</t>
  </si>
  <si>
    <t>固定資産</t>
  </si>
  <si>
    <t>1030000</t>
  </si>
  <si>
    <t>有形固定資産</t>
  </si>
  <si>
    <t>1040000</t>
  </si>
  <si>
    <t>事業用資産</t>
  </si>
  <si>
    <t>1050000</t>
  </si>
  <si>
    <t>土地</t>
  </si>
  <si>
    <t>-</t>
  </si>
  <si>
    <t>1055000</t>
  </si>
  <si>
    <t>土地減損損失累計額</t>
  </si>
  <si>
    <t>1060000</t>
  </si>
  <si>
    <t>立木竹</t>
  </si>
  <si>
    <t>1065000</t>
  </si>
  <si>
    <t>立木竹減損損失累計額</t>
  </si>
  <si>
    <t>1070000</t>
  </si>
  <si>
    <t>建物</t>
  </si>
  <si>
    <t>1080000</t>
  </si>
  <si>
    <t>建物減価償却累計額</t>
  </si>
  <si>
    <t>建物減損損失累計額</t>
  </si>
  <si>
    <t>1090000</t>
  </si>
  <si>
    <t>工作物</t>
  </si>
  <si>
    <t>1100000</t>
  </si>
  <si>
    <t>工作物減価償却累計額</t>
  </si>
  <si>
    <t>工作物減損損失累計額</t>
  </si>
  <si>
    <t>1110000</t>
  </si>
  <si>
    <t>船舶</t>
  </si>
  <si>
    <t>1120000</t>
  </si>
  <si>
    <t>船舶減価償却累計額</t>
  </si>
  <si>
    <t>船舶減損損失累計額</t>
  </si>
  <si>
    <t>1130000</t>
  </si>
  <si>
    <t>浮標等</t>
  </si>
  <si>
    <t>1140000</t>
  </si>
  <si>
    <t>浮標等減価償却累計額</t>
  </si>
  <si>
    <t>浮標等減損損失累計額</t>
  </si>
  <si>
    <t>1150000</t>
  </si>
  <si>
    <t>航空機</t>
  </si>
  <si>
    <t>1160000</t>
  </si>
  <si>
    <t>航空機減価償却累計額</t>
  </si>
  <si>
    <t>航空機減損損失累計額</t>
  </si>
  <si>
    <t>1170000</t>
  </si>
  <si>
    <t>その他</t>
  </si>
  <si>
    <t>1180000</t>
  </si>
  <si>
    <t>その他減価償却累計額</t>
  </si>
  <si>
    <t>その他減損損失累計額</t>
  </si>
  <si>
    <t>1190000</t>
  </si>
  <si>
    <t>建設仮勘定</t>
  </si>
  <si>
    <t>1200000</t>
  </si>
  <si>
    <t>インフラ資産</t>
  </si>
  <si>
    <t>1210000</t>
  </si>
  <si>
    <t>1215000</t>
  </si>
  <si>
    <t>1220000</t>
  </si>
  <si>
    <t>1230000</t>
  </si>
  <si>
    <t>1235000</t>
  </si>
  <si>
    <t>1240000</t>
  </si>
  <si>
    <t>1250000</t>
  </si>
  <si>
    <t>1255000</t>
  </si>
  <si>
    <t>1260000</t>
  </si>
  <si>
    <t>1270000</t>
  </si>
  <si>
    <t>1275000</t>
  </si>
  <si>
    <t>1280000</t>
  </si>
  <si>
    <t>1290000</t>
  </si>
  <si>
    <t>物品</t>
  </si>
  <si>
    <t>1300000</t>
  </si>
  <si>
    <t>物品減価償却累計額</t>
  </si>
  <si>
    <t>物品減損損失累計額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</si>
  <si>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</si>
  <si>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</si>
  <si>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</si>
  <si>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</si>
  <si>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</si>
  <si>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</si>
  <si>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</si>
  <si>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</si>
  <si>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</si>
  <si>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</si>
  <si>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</si>
  <si>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</si>
  <si>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</si>
  <si>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</si>
  <si>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1390000</t>
  </si>
  <si>
    <t>投資損失引当金</t>
  </si>
  <si>
    <t>1400000</t>
  </si>
  <si>
    <t>長期延滞債権</t>
  </si>
  <si>
    <t>1410000</t>
  </si>
  <si>
    <t>長期貸付金</t>
  </si>
  <si>
    <t>1420000</t>
  </si>
  <si>
    <t>基金</t>
  </si>
  <si>
    <t>1430000</t>
  </si>
  <si>
    <t>　</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</si>
  <si>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</si>
  <si>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</si>
  <si>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</si>
  <si>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</si>
  <si>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</si>
  <si>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</si>
  <si>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</si>
  <si>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</si>
  <si>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</si>
  <si>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</si>
  <si>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</si>
  <si>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</si>
  <si>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</si>
  <si>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</si>
  <si>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</si>
  <si>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</si>
  <si>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</si>
  <si>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</si>
  <si>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</si>
  <si>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</si>
  <si>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繰延資産</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</si>
  <si>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</si>
  <si>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</si>
  <si>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</si>
  <si>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</si>
  <si>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</si>
  <si>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</si>
  <si>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</si>
  <si>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</si>
  <si>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</si>
  <si>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</si>
  <si>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</si>
  <si>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</si>
  <si>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</si>
  <si>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</si>
  <si>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</si>
  <si>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</si>
  <si>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</si>
  <si>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</si>
  <si>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</si>
  <si>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</si>
  <si>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</si>
  <si>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</si>
  <si>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</si>
  <si>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</si>
  <si>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</si>
  <si>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</si>
  <si>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</si>
  <si>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</si>
  <si>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</si>
  <si>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</si>
  <si>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</si>
  <si>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</si>
  <si>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</si>
  <si>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</si>
  <si>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</si>
  <si>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</si>
  <si>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</si>
  <si>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</si>
  <si>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</si>
  <si>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</si>
  <si>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</si>
  <si>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</si>
  <si>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</si>
  <si>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</si>
  <si>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</si>
  <si>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</si>
  <si>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</si>
  <si>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</si>
  <si>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</si>
  <si>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</si>
  <si>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</si>
  <si>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</si>
  <si>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</si>
  <si>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</si>
  <si>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</si>
  <si>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</si>
  <si>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</si>
  <si>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</si>
  <si>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</si>
  <si>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</si>
  <si>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</si>
  <si>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</si>
  <si>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</si>
  <si>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</si>
  <si>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</si>
  <si>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</si>
  <si>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</si>
  <si>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</si>
  <si>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</si>
  <si>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</si>
  <si>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</si>
  <si>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</si>
  <si>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</si>
  <si>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</si>
  <si>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</si>
  <si>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</si>
  <si>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</si>
  <si>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</si>
  <si>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</si>
  <si>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</si>
  <si>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</si>
  <si>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</si>
  <si>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</si>
  <si>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</si>
  <si>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</si>
  <si>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</si>
  <si>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</si>
  <si>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</si>
  <si>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</si>
  <si>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2300000</t>
  </si>
  <si>
    <t>投資損失引当金繰入額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</si>
  <si>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</si>
  <si>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</si>
  <si>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</si>
  <si>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</si>
  <si>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</si>
  <si>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</si>
  <si>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</si>
  <si>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</si>
  <si>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</si>
  <si>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</si>
  <si>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</si>
  <si>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</si>
  <si>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</si>
  <si>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</si>
  <si>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</si>
  <si>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</si>
  <si>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</si>
  <si>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</si>
  <si>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</si>
  <si>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</si>
  <si>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</si>
  <si>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</si>
  <si>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</si>
  <si>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</si>
  <si>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</si>
  <si>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</si>
  <si>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</si>
  <si>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</si>
  <si>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</si>
  <si>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</si>
  <si>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</si>
  <si>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</si>
  <si>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</si>
  <si>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</si>
  <si>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</si>
  <si>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</si>
  <si>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</si>
  <si>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</si>
  <si>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</si>
  <si>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</si>
  <si>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</si>
  <si>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</si>
  <si>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</si>
  <si>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</si>
  <si>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</si>
  <si>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</si>
  <si>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</si>
  <si>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</si>
  <si>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</si>
  <si>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</si>
  <si>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</si>
  <si>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</si>
  <si>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</si>
  <si>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</si>
  <si>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</si>
  <si>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</si>
  <si>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</si>
  <si>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</si>
  <si>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</si>
  <si>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</si>
  <si>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</si>
  <si>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</si>
  <si>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</si>
  <si>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</si>
  <si>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</si>
  <si>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</si>
  <si>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</si>
  <si>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</si>
  <si>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</si>
  <si>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</si>
  <si>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</si>
  <si>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</si>
  <si>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</si>
  <si>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</si>
  <si>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</si>
  <si>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</si>
  <si>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</si>
  <si>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</si>
  <si>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</si>
  <si>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</si>
  <si>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</si>
  <si>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</si>
  <si>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</si>
  <si>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</si>
  <si>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</si>
  <si>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</si>
  <si>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</si>
  <si>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</si>
  <si>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</si>
  <si>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</si>
  <si>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</si>
  <si>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</si>
  <si>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</si>
  <si>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</si>
  <si>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</si>
  <si>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</si>
  <si>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</si>
  <si>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</si>
  <si>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</si>
  <si>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</si>
  <si>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</si>
  <si>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</si>
  <si>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</si>
  <si>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</si>
  <si>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</si>
  <si>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</si>
  <si>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</si>
  <si>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</si>
  <si>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</si>
  <si>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</si>
  <si>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</si>
  <si>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</si>
  <si>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</si>
  <si>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</si>
  <si>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</si>
  <si>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</si>
  <si>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</si>
  <si>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</si>
  <si>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</si>
  <si>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</si>
  <si>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</si>
  <si>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</si>
  <si>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</si>
  <si>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</si>
  <si>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</si>
  <si>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</si>
  <si>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</si>
  <si>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</si>
  <si>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</si>
  <si>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</si>
  <si>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</si>
  <si>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1085000</t>
  </si>
  <si>
    <t>1105000</t>
  </si>
  <si>
    <t>1125000</t>
  </si>
  <si>
    <t>【純資産の部】</t>
  </si>
  <si>
    <t>1145000</t>
  </si>
  <si>
    <t>1165000</t>
  </si>
  <si>
    <t>1185000</t>
  </si>
  <si>
    <t>負債及び純資産合計</t>
  </si>
  <si>
    <t>※ 下位項目との金額差は、単位未満の四捨五入によるものです。</t>
  </si>
  <si>
    <t>合計</t>
  </si>
  <si>
    <t>固定資産
等形成分</t>
  </si>
  <si>
    <t>余剰分
（不足分）</t>
  </si>
  <si>
    <t>固定資産等の変動（内部変動）</t>
  </si>
  <si>
    <t>【業務活動収支】</t>
  </si>
  <si>
    <t>【投資活動収支】</t>
  </si>
  <si>
    <t>【財務活動収支】</t>
  </si>
  <si>
    <t>地方債償還支出</t>
  </si>
  <si>
    <t>地方債発行収入</t>
  </si>
  <si>
    <t>*出力条件</t>
  </si>
  <si>
    <t>*会計年度 ： R02</t>
  </si>
  <si>
    <t>*出力帳票選択 ： 財務書類</t>
  </si>
  <si>
    <t>*団体区分 ： 全体</t>
  </si>
  <si>
    <t>*団体／会計コード ：</t>
  </si>
  <si>
    <t>*出力範囲 ： 年次</t>
  </si>
  <si>
    <t>*出力金額単位 ： 千円</t>
  </si>
  <si>
    <t>１．重要な会計方針</t>
  </si>
  <si>
    <t>有形固定資産等の評価基準及び評価方法</t>
  </si>
  <si>
    <t>有価証券等の評価基準及び評価方法</t>
  </si>
  <si>
    <t>有形固定資産等の減価償却の方法</t>
  </si>
  <si>
    <t>引当金の計上基準及び算定方法</t>
  </si>
  <si>
    <t>リース取引の処理方法</t>
  </si>
  <si>
    <t>全体資金収支計算書における資金の範囲</t>
  </si>
  <si>
    <t>採用した消費税等の会計処理</t>
  </si>
  <si>
    <t>連結対象団体（会計）の決算日が一般会計等と異なる場合は、当該決算日及び連結のため当該連結対象団体（会計）について特に行った処理の概要</t>
  </si>
  <si>
    <t>その他全体財務書類作成のための基本となる重要な事項</t>
  </si>
  <si>
    <t>２．重要な会計方針の変更等</t>
  </si>
  <si>
    <t>会計処理の原則または手続を変更した場合には、その旨、変更の理由及び当該変更が全体財務書類に与えている影響の内容</t>
  </si>
  <si>
    <t>表示方法を変更した場合には、その旨</t>
  </si>
  <si>
    <t>全体資金収支計算書における資金の範囲を変更した場合には、その旨、変更の理由及び当該変更が全体資金収支計算書に与えている影響の内容</t>
  </si>
  <si>
    <t>３．重要な後発事象</t>
  </si>
  <si>
    <t>主要な業務の改廃</t>
  </si>
  <si>
    <t>組織・機構の大幅な変更</t>
  </si>
  <si>
    <t>地方財政制度の大幅な改正</t>
  </si>
  <si>
    <t>重大な災害等の発生</t>
  </si>
  <si>
    <t>その他重要な後発事象</t>
  </si>
  <si>
    <t>４．偶発債務</t>
  </si>
  <si>
    <t>保証債務及び損失補償債務負担の状況（総額、確定債務額及び履行すべき額が確定していないものの内訳（全体貸借対照表計上額及び未計上額））</t>
  </si>
  <si>
    <t>係争中の訴訟等で損害賠償等の請求を受けているもの</t>
  </si>
  <si>
    <t>その他主要な偶発債務</t>
  </si>
  <si>
    <t>５．追加情報</t>
  </si>
  <si>
    <t>連結対象団体（会計）の一覧、連結の方法（比例連結の場合は比例連結割合を含みます。）及び連結対象と判断した理由</t>
  </si>
  <si>
    <t>一般会計等 一般会計 ： 全部連結</t>
  </si>
  <si>
    <t>一般会計等 土地取得特別会計 ： 全部連結</t>
  </si>
  <si>
    <t>一般会計等 土地開発基金 ： 全部連結</t>
  </si>
  <si>
    <t>公営企業会計（法適） 水道事業会計 ： 全部連結</t>
  </si>
  <si>
    <t>その他（非法適等） 国民健康保険事業勘定特別会計 ： 全部連結</t>
  </si>
  <si>
    <t>その他（非法適等） 索道事業特別会計 ： 全部連結</t>
  </si>
  <si>
    <t>その他（非法適等） 老人保健特別会計 ： 全部連結</t>
  </si>
  <si>
    <t>その他（非法適等） 工業団地事業特別会計 ： 全部連結</t>
  </si>
  <si>
    <t>その他（非法適等） 農業集落排水事業特別会計 ： 全部連結</t>
  </si>
  <si>
    <t>その他（非法適等） 下水道事業特別会計 ： 全部連結</t>
  </si>
  <si>
    <t>その他（非法適等） 個別生活排水処理事業特別会計 ： 全部連結</t>
  </si>
  <si>
    <t>その他（非法適等） 国営土地改良施設管理特別会計 ： 全部連結</t>
  </si>
  <si>
    <t>その他（非法適等） 後期高齢者医療特別会計 ： 全部連結</t>
  </si>
  <si>
    <t>その他（非法適等） 介護サービス事業 ： 全部連結</t>
  </si>
  <si>
    <t>出納整理期間について、出納整理期間が設けられている旨（根拠条文を含みます。）及び出納整理期間における現金の受払い等を終了した後の計数をもって会計年度末の計数としている旨、出納整理期間が異なる連結対象団体（会計）がある場合は当該団体（会計）の一覧と修正の仕方</t>
  </si>
  <si>
    <t>表示単位未満の金額は四捨五入することとしているが、四捨五入により合計金額に齟齬が生じる場合は、その旨</t>
  </si>
  <si>
    <t>その他全体財務書類の内容を理解するために必要と認められる事項</t>
  </si>
  <si>
    <t>全体貸借対照表に係るものとして、減価償却について直接法を採用した場合、当該各有形固定資産の科目別または一括による減価償却累計額</t>
  </si>
  <si>
    <t/>
  </si>
  <si>
    <t>（単位：千円）</t>
  </si>
  <si>
    <t>全体行政コスト計算書</t>
  </si>
  <si>
    <t>自　令和２年４月１日　</t>
    <phoneticPr fontId="11"/>
  </si>
  <si>
    <t>至　令和３年３月３１日</t>
    <phoneticPr fontId="11"/>
  </si>
  <si>
    <t>※</t>
  </si>
  <si>
    <t>全体純資産変動計算書</t>
  </si>
  <si>
    <t>-</t>
    <phoneticPr fontId="11"/>
  </si>
  <si>
    <t>全体資金収支計算書</t>
  </si>
  <si>
    <t>全体貸借対照表</t>
  </si>
  <si>
    <t>（令和３年３月３１日現在）</t>
  </si>
  <si>
    <t>地方債等</t>
    <phoneticPr fontId="2"/>
  </si>
  <si>
    <t>1年内償還予定地方債等</t>
    <phoneticPr fontId="2"/>
  </si>
  <si>
    <t>全体行政コスト及び純資産変動計算書</t>
  </si>
  <si>
    <t>事業用資産／建物 ： 14,213,931,810円</t>
    <phoneticPr fontId="11"/>
  </si>
  <si>
    <t>事業用資産／工作物 ： 286,086,112円</t>
    <phoneticPr fontId="11"/>
  </si>
  <si>
    <t>事業用資産／船舶 ： 0円</t>
    <phoneticPr fontId="11"/>
  </si>
  <si>
    <t>事業用資産／浮標等 ： 0円</t>
    <phoneticPr fontId="11"/>
  </si>
  <si>
    <t>事業用資産／航空機 ： 0円</t>
    <phoneticPr fontId="11"/>
  </si>
  <si>
    <t>事業用資産／その他 ： 816,441円</t>
    <phoneticPr fontId="11"/>
  </si>
  <si>
    <t>インフラ資産／建物 ： 853,166,530円</t>
    <phoneticPr fontId="11"/>
  </si>
  <si>
    <t>インフラ資産／工作物 ： 15,423,464,354円</t>
    <phoneticPr fontId="11"/>
  </si>
  <si>
    <t>インフラ資産／その他 ： 0円</t>
    <phoneticPr fontId="11"/>
  </si>
  <si>
    <t>物品 ： 1,626,717,566円</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</si>
</sst>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quot;△ &quot;#,##0;#,##0;0"/>
    <numFmt numFmtId="178" formatCode="0;&quot;△ &quot;0"/>
    <numFmt numFmtId="179" formatCode="#,##0_ "/>
    <numFmt numFmtId="180" formatCode="#,##0;[Red]#,##0"/>
  </numFmts>
  <fonts count="18" x14ac:knownFonts="1">
    <font>
      <sz val="11"/>
      <name val="ＭＳ Ｐゴシック"/>
      <family val="3"/>
      <charset val="128"/>
    </font>
    <font>
      <sz val="11"/>
      <name val="ＭＳ Ｐゴシック"/>
      <family val="3"/>
      <charset val="128"/>
    </font>
    <font>
      <sz val="6"/>
      <name val="游ゴシック"/>
      <family val="2"/>
      <charset val="128"/>
      <scheme val="minor"/>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74">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top style="thin">
        <color indexed="64"/>
      </top>
      <bottom/>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left/>
      <right/>
      <top style="thin">
        <color indexed="64"/>
      </top>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s>
  <cellStyleXfs count="13">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3"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3" fillId="0" borderId="0">
      <alignment vertical="center"/>
    </xf>
  </cellStyleXfs>
  <cellXfs count="434">
    <xf numFmtId="0" fontId="0" fillId="0" borderId="0" xfId="0">
      <alignment vertical="center"/>
    </xf>
    <xf numFmtId="49" fontId="4" fillId="2" borderId="0" xfId="3" applyNumberFormat="1" applyFont="1" applyFill="1" applyAlignment="1">
      <alignment vertical="center"/>
    </xf>
    <xf numFmtId="0" fontId="4" fillId="2" borderId="0" xfId="4" applyFont="1" applyFill="1">
      <alignment vertical="center"/>
    </xf>
    <xf numFmtId="0" fontId="4" fillId="2" borderId="0" xfId="3" applyFont="1" applyFill="1" applyAlignment="1">
      <alignment vertical="center"/>
    </xf>
    <xf numFmtId="0" fontId="4" fillId="2" borderId="0" xfId="0" applyFont="1" applyFill="1" applyBorder="1">
      <alignment vertical="center"/>
    </xf>
    <xf numFmtId="0" fontId="4" fillId="2" borderId="0" xfId="0" applyFont="1" applyFill="1">
      <alignment vertical="center"/>
    </xf>
    <xf numFmtId="0" fontId="1" fillId="2" borderId="0" xfId="0" applyFont="1" applyFill="1">
      <alignment vertical="center"/>
    </xf>
    <xf numFmtId="49" fontId="4" fillId="0" borderId="0" xfId="5" applyNumberFormat="1" applyFont="1" applyFill="1" applyAlignment="1">
      <alignment vertical="center"/>
    </xf>
    <xf numFmtId="0" fontId="5" fillId="0" borderId="0" xfId="5" applyFont="1" applyFill="1" applyBorder="1" applyAlignment="1"/>
    <xf numFmtId="0" fontId="6" fillId="0" borderId="0" xfId="5" applyFont="1" applyFill="1" applyBorder="1" applyAlignment="1">
      <alignment horizontal="center"/>
    </xf>
    <xf numFmtId="0" fontId="4" fillId="0" borderId="0" xfId="5" applyFont="1" applyFill="1" applyAlignment="1">
      <alignment vertical="center"/>
    </xf>
    <xf numFmtId="0" fontId="7" fillId="0" borderId="0" xfId="5" applyFont="1" applyAlignment="1">
      <alignment horizontal="center" vertical="center"/>
    </xf>
    <xf numFmtId="49" fontId="8" fillId="0" borderId="0" xfId="5" applyNumberFormat="1" applyFont="1" applyFill="1" applyAlignment="1">
      <alignment vertical="center"/>
    </xf>
    <xf numFmtId="0" fontId="8" fillId="0" borderId="0" xfId="5" applyFont="1" applyFill="1" applyAlignment="1">
      <alignment vertical="center"/>
    </xf>
    <xf numFmtId="0" fontId="1" fillId="0" borderId="0" xfId="5" applyFont="1" applyAlignment="1">
      <alignment vertical="center"/>
    </xf>
    <xf numFmtId="0" fontId="8" fillId="0" borderId="0" xfId="5" applyFont="1" applyAlignment="1">
      <alignment vertical="center"/>
    </xf>
    <xf numFmtId="0" fontId="1" fillId="0" borderId="0" xfId="5" applyFont="1" applyAlignment="1">
      <alignment horizontal="right" vertical="center"/>
    </xf>
    <xf numFmtId="49" fontId="4" fillId="0" borderId="0" xfId="5" applyNumberFormat="1" applyFont="1" applyFill="1" applyAlignment="1">
      <alignment horizontal="center" vertical="center"/>
    </xf>
    <xf numFmtId="0" fontId="4" fillId="0" borderId="0" xfId="5" applyFont="1" applyFill="1" applyAlignment="1">
      <alignment horizontal="center" vertical="center"/>
    </xf>
    <xf numFmtId="0" fontId="1" fillId="0" borderId="16" xfId="5" applyFont="1" applyFill="1" applyBorder="1" applyAlignment="1">
      <alignment horizontal="center" vertical="center"/>
    </xf>
    <xf numFmtId="0" fontId="1" fillId="0" borderId="17" xfId="5" applyFont="1" applyFill="1" applyBorder="1" applyAlignment="1">
      <alignment horizontal="center" vertical="center"/>
    </xf>
    <xf numFmtId="0" fontId="1" fillId="0" borderId="17" xfId="5" applyFont="1" applyFill="1" applyBorder="1" applyAlignment="1">
      <alignment vertical="center"/>
    </xf>
    <xf numFmtId="0" fontId="1" fillId="0" borderId="18" xfId="5" applyFont="1" applyFill="1" applyBorder="1" applyAlignment="1">
      <alignment horizontal="center" vertical="center"/>
    </xf>
    <xf numFmtId="0" fontId="1" fillId="0" borderId="19" xfId="5" applyFont="1" applyFill="1" applyBorder="1" applyAlignment="1">
      <alignment horizontal="center" vertical="center"/>
    </xf>
    <xf numFmtId="0" fontId="1" fillId="0" borderId="6" xfId="5" applyFont="1" applyFill="1" applyBorder="1" applyAlignment="1">
      <alignment vertical="center"/>
    </xf>
    <xf numFmtId="0" fontId="1" fillId="0" borderId="0" xfId="5" applyFont="1" applyFill="1" applyBorder="1" applyAlignment="1">
      <alignment vertical="center"/>
    </xf>
    <xf numFmtId="38" fontId="1" fillId="0" borderId="0" xfId="6" applyFont="1" applyFill="1" applyBorder="1" applyAlignment="1">
      <alignment vertical="center"/>
    </xf>
    <xf numFmtId="0" fontId="1" fillId="0" borderId="0" xfId="7" applyFont="1" applyFill="1" applyBorder="1" applyAlignment="1">
      <alignment vertical="center"/>
    </xf>
    <xf numFmtId="0" fontId="1" fillId="0" borderId="20" xfId="5" applyFont="1" applyFill="1" applyBorder="1" applyAlignment="1">
      <alignment horizontal="right" vertical="center"/>
    </xf>
    <xf numFmtId="178" fontId="9" fillId="0" borderId="11" xfId="5" applyNumberFormat="1" applyFont="1" applyFill="1" applyBorder="1" applyAlignment="1">
      <alignment horizontal="center" vertical="center"/>
    </xf>
    <xf numFmtId="0" fontId="9" fillId="0" borderId="11" xfId="5" applyFont="1" applyFill="1" applyBorder="1" applyAlignment="1">
      <alignment horizontal="center" vertical="center"/>
    </xf>
    <xf numFmtId="38" fontId="1" fillId="0" borderId="6" xfId="6" applyFont="1" applyFill="1" applyBorder="1" applyAlignment="1">
      <alignment vertical="center"/>
    </xf>
    <xf numFmtId="176" fontId="1" fillId="2" borderId="20" xfId="5" applyNumberFormat="1" applyFont="1" applyFill="1" applyBorder="1" applyAlignment="1">
      <alignment horizontal="right" vertical="center"/>
    </xf>
    <xf numFmtId="178" fontId="9" fillId="2" borderId="11" xfId="5" applyNumberFormat="1" applyFont="1" applyFill="1" applyBorder="1" applyAlignment="1">
      <alignment horizontal="center" vertical="center"/>
    </xf>
    <xf numFmtId="179" fontId="9" fillId="2" borderId="11" xfId="5" applyNumberFormat="1" applyFont="1" applyFill="1" applyBorder="1" applyAlignment="1">
      <alignment horizontal="center" vertical="center"/>
    </xf>
    <xf numFmtId="38" fontId="10" fillId="0" borderId="0" xfId="6" applyFont="1" applyFill="1" applyBorder="1" applyAlignment="1">
      <alignment vertical="center"/>
    </xf>
    <xf numFmtId="0" fontId="10" fillId="0" borderId="0" xfId="5" applyFont="1" applyFill="1" applyBorder="1" applyAlignment="1">
      <alignment vertical="center"/>
    </xf>
    <xf numFmtId="38" fontId="1" fillId="0" borderId="21" xfId="6" applyFont="1" applyFill="1" applyBorder="1" applyAlignment="1">
      <alignment horizontal="center" vertical="center"/>
    </xf>
    <xf numFmtId="38" fontId="1" fillId="0" borderId="7" xfId="6" applyFont="1" applyFill="1" applyBorder="1" applyAlignment="1">
      <alignment horizontal="center" vertical="center"/>
    </xf>
    <xf numFmtId="176" fontId="1" fillId="2" borderId="22" xfId="5" applyNumberFormat="1" applyFont="1" applyFill="1" applyBorder="1" applyAlignment="1">
      <alignment horizontal="right" vertical="center"/>
    </xf>
    <xf numFmtId="179" fontId="9" fillId="2" borderId="23" xfId="5" applyNumberFormat="1" applyFont="1" applyFill="1" applyBorder="1" applyAlignment="1">
      <alignment horizontal="center" vertical="center"/>
    </xf>
    <xf numFmtId="38" fontId="1" fillId="0" borderId="0" xfId="6" applyFont="1" applyFill="1" applyBorder="1" applyAlignment="1">
      <alignment horizontal="center" vertical="center"/>
    </xf>
    <xf numFmtId="0" fontId="1" fillId="2" borderId="20" xfId="5" applyFont="1" applyFill="1" applyBorder="1" applyAlignment="1">
      <alignment horizontal="right" vertical="center"/>
    </xf>
    <xf numFmtId="0" fontId="9" fillId="2" borderId="11" xfId="5" applyFont="1" applyFill="1" applyBorder="1" applyAlignment="1">
      <alignment horizontal="center" vertical="center"/>
    </xf>
    <xf numFmtId="179" fontId="9" fillId="2" borderId="11" xfId="5" applyNumberFormat="1" applyFont="1" applyFill="1" applyBorder="1" applyAlignment="1">
      <alignment horizontal="right" vertical="center"/>
    </xf>
    <xf numFmtId="38" fontId="1" fillId="0" borderId="6" xfId="6" applyFont="1" applyFill="1" applyBorder="1" applyAlignment="1">
      <alignment horizontal="center" vertical="center"/>
    </xf>
    <xf numFmtId="38" fontId="1" fillId="0" borderId="0" xfId="6" applyFont="1" applyFill="1" applyBorder="1" applyAlignment="1">
      <alignment horizontal="center" vertical="center"/>
    </xf>
    <xf numFmtId="0" fontId="9" fillId="2" borderId="11" xfId="5" applyFont="1" applyFill="1" applyBorder="1" applyAlignment="1">
      <alignment horizontal="right" vertical="center"/>
    </xf>
    <xf numFmtId="0" fontId="1" fillId="0" borderId="10" xfId="5" applyFont="1" applyFill="1" applyBorder="1" applyAlignment="1">
      <alignment vertical="center"/>
    </xf>
    <xf numFmtId="0" fontId="1" fillId="0" borderId="0" xfId="5" applyFont="1" applyFill="1" applyAlignment="1">
      <alignment vertical="center"/>
    </xf>
    <xf numFmtId="0" fontId="9" fillId="0" borderId="11" xfId="5" applyFont="1" applyFill="1" applyBorder="1" applyAlignment="1">
      <alignment horizontal="right" vertical="center"/>
    </xf>
    <xf numFmtId="0" fontId="1" fillId="0" borderId="12" xfId="5" applyFont="1" applyFill="1" applyBorder="1" applyAlignment="1">
      <alignment horizontal="center" vertical="center"/>
    </xf>
    <xf numFmtId="0" fontId="1" fillId="0" borderId="13" xfId="5" applyFont="1" applyFill="1" applyBorder="1" applyAlignment="1">
      <alignment horizontal="center" vertical="center"/>
    </xf>
    <xf numFmtId="0" fontId="1" fillId="0" borderId="14" xfId="5" applyFont="1" applyFill="1" applyBorder="1" applyAlignment="1">
      <alignment horizontal="center" vertical="center"/>
    </xf>
    <xf numFmtId="0" fontId="1" fillId="0" borderId="24" xfId="5" applyFont="1" applyFill="1" applyBorder="1" applyAlignment="1">
      <alignment horizontal="right" vertical="center"/>
    </xf>
    <xf numFmtId="0" fontId="9" fillId="0" borderId="15" xfId="5" applyFont="1" applyFill="1" applyBorder="1" applyAlignment="1">
      <alignment horizontal="right" vertical="center"/>
    </xf>
    <xf numFmtId="0" fontId="1" fillId="0" borderId="25" xfId="5" applyFont="1" applyFill="1" applyBorder="1" applyAlignment="1">
      <alignment horizontal="center" vertical="center"/>
    </xf>
    <xf numFmtId="0" fontId="1" fillId="0" borderId="26" xfId="5" applyFont="1" applyFill="1" applyBorder="1" applyAlignment="1">
      <alignment horizontal="center" vertical="center"/>
    </xf>
    <xf numFmtId="0" fontId="1" fillId="0" borderId="27" xfId="5" applyFont="1" applyFill="1" applyBorder="1" applyAlignment="1">
      <alignment horizontal="center" vertical="center"/>
    </xf>
    <xf numFmtId="176" fontId="1" fillId="2" borderId="28" xfId="5" applyNumberFormat="1" applyFont="1" applyFill="1" applyBorder="1" applyAlignment="1">
      <alignment horizontal="right" vertical="center"/>
    </xf>
    <xf numFmtId="179" fontId="9" fillId="2" borderId="29" xfId="5" applyNumberFormat="1" applyFont="1" applyFill="1" applyBorder="1" applyAlignment="1">
      <alignment horizontal="center" vertical="center"/>
    </xf>
    <xf numFmtId="38" fontId="1" fillId="0" borderId="16" xfId="6" applyFont="1" applyFill="1" applyBorder="1" applyAlignment="1">
      <alignment horizontal="center" vertical="center"/>
    </xf>
    <xf numFmtId="38" fontId="1" fillId="0" borderId="17" xfId="6" applyFont="1" applyFill="1" applyBorder="1" applyAlignment="1">
      <alignment horizontal="center" vertical="center"/>
    </xf>
    <xf numFmtId="38" fontId="1" fillId="0" borderId="30" xfId="6" applyFont="1" applyFill="1" applyBorder="1" applyAlignment="1">
      <alignment horizontal="center" vertical="center"/>
    </xf>
    <xf numFmtId="176" fontId="1" fillId="2" borderId="18" xfId="5" applyNumberFormat="1" applyFont="1" applyFill="1" applyBorder="1" applyAlignment="1">
      <alignment horizontal="right" vertical="center"/>
    </xf>
    <xf numFmtId="178" fontId="9" fillId="2" borderId="19" xfId="5" applyNumberFormat="1" applyFont="1" applyFill="1" applyBorder="1" applyAlignment="1">
      <alignment horizontal="center" vertical="center"/>
    </xf>
    <xf numFmtId="0" fontId="1" fillId="0" borderId="30" xfId="5" applyFont="1" applyFill="1" applyBorder="1" applyAlignment="1">
      <alignment horizontal="center" vertical="center"/>
    </xf>
    <xf numFmtId="179" fontId="9" fillId="2" borderId="19" xfId="5" applyNumberFormat="1" applyFont="1" applyFill="1" applyBorder="1" applyAlignment="1">
      <alignment horizontal="center" vertical="center"/>
    </xf>
    <xf numFmtId="0" fontId="8" fillId="0" borderId="0" xfId="5" applyFont="1" applyFill="1" applyBorder="1" applyAlignment="1">
      <alignment vertical="center"/>
    </xf>
    <xf numFmtId="0" fontId="4" fillId="0" borderId="0" xfId="5" applyFont="1" applyAlignment="1">
      <alignment horizontal="center" vertical="center"/>
    </xf>
    <xf numFmtId="0" fontId="4" fillId="0" borderId="0" xfId="5" applyFont="1" applyAlignment="1">
      <alignment horizontal="left" vertical="center"/>
    </xf>
    <xf numFmtId="0" fontId="1" fillId="2" borderId="0" xfId="4" applyFont="1" applyFill="1">
      <alignment vertical="center"/>
    </xf>
    <xf numFmtId="0" fontId="1" fillId="2" borderId="0" xfId="0" applyFont="1" applyFill="1" applyBorder="1">
      <alignment vertical="center"/>
    </xf>
    <xf numFmtId="49" fontId="1" fillId="2" borderId="0" xfId="0" applyNumberFormat="1" applyFont="1" applyFill="1">
      <alignment vertical="center"/>
    </xf>
    <xf numFmtId="0" fontId="6" fillId="2" borderId="0" xfId="0" applyFont="1" applyFill="1" applyBorder="1" applyAlignment="1">
      <alignment horizontal="center" vertical="center"/>
    </xf>
    <xf numFmtId="0" fontId="12" fillId="2" borderId="0" xfId="0" applyFont="1" applyFill="1" applyBorder="1" applyAlignment="1"/>
    <xf numFmtId="0" fontId="7" fillId="2" borderId="0" xfId="0" applyFont="1" applyFill="1" applyBorder="1" applyAlignment="1">
      <alignment horizontal="center"/>
    </xf>
    <xf numFmtId="0" fontId="1" fillId="2" borderId="0" xfId="0" applyFont="1" applyFill="1" applyBorder="1" applyAlignment="1"/>
    <xf numFmtId="0" fontId="1" fillId="2" borderId="0" xfId="0" applyFont="1" applyFill="1" applyBorder="1" applyAlignment="1">
      <alignment horizontal="right"/>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xf>
    <xf numFmtId="0" fontId="4" fillId="2" borderId="19" xfId="0" applyFont="1" applyFill="1" applyBorder="1" applyAlignment="1">
      <alignment horizontal="center"/>
    </xf>
    <xf numFmtId="38" fontId="1" fillId="2" borderId="6" xfId="1" applyFont="1" applyFill="1" applyBorder="1" applyAlignment="1">
      <alignment vertical="center"/>
    </xf>
    <xf numFmtId="38" fontId="1" fillId="2" borderId="0" xfId="1" applyFont="1" applyFill="1" applyBorder="1" applyAlignment="1">
      <alignment vertical="center"/>
    </xf>
    <xf numFmtId="0" fontId="1" fillId="2" borderId="0" xfId="0" applyFont="1" applyFill="1" applyBorder="1" applyAlignment="1">
      <alignment vertical="center"/>
    </xf>
    <xf numFmtId="176" fontId="1" fillId="2" borderId="20" xfId="0" applyNumberFormat="1" applyFont="1" applyFill="1" applyBorder="1" applyAlignment="1">
      <alignment horizontal="right" vertical="center"/>
    </xf>
    <xf numFmtId="0" fontId="9" fillId="2" borderId="11" xfId="0" applyFont="1" applyFill="1" applyBorder="1" applyAlignment="1">
      <alignment horizontal="center" vertical="center"/>
    </xf>
    <xf numFmtId="0" fontId="4" fillId="2" borderId="0" xfId="0" applyFont="1" applyFill="1" applyBorder="1" applyAlignment="1">
      <alignment vertical="center"/>
    </xf>
    <xf numFmtId="179" fontId="9" fillId="2" borderId="11" xfId="0" applyNumberFormat="1" applyFont="1" applyFill="1" applyBorder="1" applyAlignment="1">
      <alignment horizontal="center" vertical="center"/>
    </xf>
    <xf numFmtId="0" fontId="13" fillId="2" borderId="0" xfId="0" applyFont="1" applyFill="1" applyBorder="1" applyAlignment="1">
      <alignment vertical="center"/>
    </xf>
    <xf numFmtId="38" fontId="1" fillId="2" borderId="21" xfId="1" applyFont="1" applyFill="1" applyBorder="1" applyAlignment="1">
      <alignment vertical="center"/>
    </xf>
    <xf numFmtId="38" fontId="1" fillId="2" borderId="7" xfId="1" applyFont="1" applyFill="1" applyBorder="1" applyAlignment="1">
      <alignment vertical="center"/>
    </xf>
    <xf numFmtId="0" fontId="1" fillId="2" borderId="7" xfId="0" applyFont="1" applyFill="1" applyBorder="1" applyAlignment="1">
      <alignment vertical="center"/>
    </xf>
    <xf numFmtId="177" fontId="1" fillId="2" borderId="22" xfId="0" applyNumberFormat="1" applyFont="1" applyFill="1" applyBorder="1" applyAlignment="1">
      <alignment horizontal="right" vertical="center"/>
    </xf>
    <xf numFmtId="37" fontId="9" fillId="2" borderId="23" xfId="0" applyNumberFormat="1" applyFont="1" applyFill="1" applyBorder="1" applyAlignment="1">
      <alignment horizontal="center" vertical="center"/>
    </xf>
    <xf numFmtId="38" fontId="1" fillId="2" borderId="16" xfId="1" applyFont="1" applyFill="1" applyBorder="1" applyAlignment="1">
      <alignment vertical="center"/>
    </xf>
    <xf numFmtId="38" fontId="1" fillId="2" borderId="17" xfId="1" applyFont="1" applyFill="1" applyBorder="1" applyAlignment="1">
      <alignment vertical="center"/>
    </xf>
    <xf numFmtId="0" fontId="13" fillId="2" borderId="17" xfId="0" applyFont="1" applyFill="1" applyBorder="1" applyAlignment="1">
      <alignment vertical="center"/>
    </xf>
    <xf numFmtId="177" fontId="1" fillId="2" borderId="18" xfId="0" applyNumberFormat="1" applyFont="1" applyFill="1" applyBorder="1" applyAlignment="1">
      <alignment horizontal="right" vertical="center"/>
    </xf>
    <xf numFmtId="179" fontId="9" fillId="2" borderId="19" xfId="0" applyNumberFormat="1" applyFont="1" applyFill="1" applyBorder="1" applyAlignment="1">
      <alignment horizontal="center" vertical="center"/>
    </xf>
    <xf numFmtId="49" fontId="8" fillId="2" borderId="0" xfId="1" applyNumberFormat="1" applyFont="1" applyFill="1" applyBorder="1" applyAlignment="1">
      <alignment vertical="center"/>
    </xf>
    <xf numFmtId="0" fontId="4" fillId="2" borderId="0" xfId="0" applyFont="1" applyFill="1" applyAlignment="1">
      <alignment vertical="center"/>
    </xf>
    <xf numFmtId="38" fontId="8" fillId="2" borderId="2" xfId="1" applyFont="1" applyFill="1" applyBorder="1" applyAlignment="1">
      <alignment vertical="center"/>
    </xf>
    <xf numFmtId="38" fontId="14" fillId="2" borderId="2" xfId="1" applyFont="1" applyFill="1" applyBorder="1" applyAlignment="1">
      <alignment vertical="center"/>
    </xf>
    <xf numFmtId="0" fontId="15" fillId="2" borderId="2" xfId="0" applyFont="1" applyFill="1" applyBorder="1" applyAlignment="1">
      <alignment vertical="center"/>
    </xf>
    <xf numFmtId="0" fontId="4" fillId="2" borderId="0" xfId="0" applyFont="1" applyFill="1" applyAlignment="1">
      <alignment horizontal="left" vertical="center"/>
    </xf>
    <xf numFmtId="38" fontId="14" fillId="2" borderId="0" xfId="1" applyFont="1" applyFill="1" applyBorder="1" applyAlignment="1">
      <alignment vertical="center"/>
    </xf>
    <xf numFmtId="0" fontId="15" fillId="2" borderId="0" xfId="0" applyFont="1" applyFill="1" applyBorder="1" applyAlignment="1">
      <alignment vertical="center"/>
    </xf>
    <xf numFmtId="0" fontId="1" fillId="2" borderId="0" xfId="0" applyFont="1" applyFill="1" applyAlignment="1"/>
    <xf numFmtId="49" fontId="4" fillId="0" borderId="0" xfId="8" applyNumberFormat="1" applyFont="1" applyFill="1" applyAlignment="1">
      <alignment vertical="center"/>
    </xf>
    <xf numFmtId="0" fontId="12" fillId="0" borderId="0" xfId="8" applyFont="1" applyFill="1" applyBorder="1" applyAlignment="1"/>
    <xf numFmtId="0" fontId="6" fillId="0" borderId="0" xfId="8" applyFont="1" applyFill="1" applyBorder="1" applyAlignment="1">
      <alignment horizontal="center"/>
    </xf>
    <xf numFmtId="0" fontId="4" fillId="0" borderId="0" xfId="8" applyFont="1" applyFill="1" applyAlignment="1">
      <alignment vertical="center"/>
    </xf>
    <xf numFmtId="0" fontId="12" fillId="0" borderId="0" xfId="8" applyFont="1" applyFill="1" applyBorder="1" applyAlignment="1">
      <alignment horizontal="center"/>
    </xf>
    <xf numFmtId="0" fontId="7" fillId="0" borderId="0" xfId="8" applyFont="1" applyFill="1" applyBorder="1" applyAlignment="1">
      <alignment horizontal="center"/>
    </xf>
    <xf numFmtId="0" fontId="1" fillId="0" borderId="0" xfId="8" applyFont="1" applyFill="1" applyBorder="1" applyAlignment="1">
      <alignment horizontal="center"/>
    </xf>
    <xf numFmtId="0" fontId="1" fillId="0" borderId="0" xfId="8" applyFont="1" applyFill="1" applyBorder="1" applyAlignment="1"/>
    <xf numFmtId="0" fontId="1" fillId="0" borderId="0" xfId="8" applyFont="1" applyFill="1" applyBorder="1" applyAlignment="1">
      <alignment horizontal="right"/>
    </xf>
    <xf numFmtId="0" fontId="1" fillId="0" borderId="0" xfId="8" applyFont="1" applyFill="1" applyAlignment="1">
      <alignment vertical="center"/>
    </xf>
    <xf numFmtId="0" fontId="1" fillId="0" borderId="1" xfId="8" applyFont="1" applyFill="1" applyBorder="1" applyAlignment="1">
      <alignment horizontal="center" vertical="center"/>
    </xf>
    <xf numFmtId="0" fontId="1" fillId="0" borderId="2" xfId="8" applyFont="1" applyFill="1" applyBorder="1" applyAlignment="1">
      <alignment horizontal="center" vertical="center"/>
    </xf>
    <xf numFmtId="0" fontId="1" fillId="0" borderId="31" xfId="8" applyFont="1" applyFill="1" applyBorder="1" applyAlignment="1">
      <alignment horizontal="center" vertical="center"/>
    </xf>
    <xf numFmtId="0" fontId="1" fillId="0" borderId="32" xfId="8" applyFont="1" applyFill="1" applyBorder="1" applyAlignment="1">
      <alignment horizontal="center" vertical="center"/>
    </xf>
    <xf numFmtId="0" fontId="1" fillId="0" borderId="2" xfId="8" applyFont="1" applyFill="1" applyBorder="1" applyAlignment="1">
      <alignment vertical="center"/>
    </xf>
    <xf numFmtId="0" fontId="1" fillId="0" borderId="33" xfId="8" applyFont="1" applyFill="1" applyBorder="1" applyAlignment="1">
      <alignment vertical="center"/>
    </xf>
    <xf numFmtId="0" fontId="1" fillId="0" borderId="34" xfId="8" applyFont="1" applyFill="1" applyBorder="1" applyAlignment="1">
      <alignment horizontal="center" vertical="center"/>
    </xf>
    <xf numFmtId="0" fontId="1" fillId="0" borderId="35" xfId="8" applyFont="1" applyFill="1" applyBorder="1" applyAlignment="1">
      <alignment horizontal="center" vertical="center"/>
    </xf>
    <xf numFmtId="0" fontId="1" fillId="0" borderId="36" xfId="8" applyFont="1" applyFill="1" applyBorder="1" applyAlignment="1">
      <alignment horizontal="center" vertical="center"/>
    </xf>
    <xf numFmtId="0" fontId="1" fillId="0" borderId="37" xfId="8" applyFont="1" applyFill="1" applyBorder="1" applyAlignment="1">
      <alignment horizontal="center" vertical="center"/>
    </xf>
    <xf numFmtId="0" fontId="1" fillId="0" borderId="28" xfId="8" applyFont="1" applyFill="1" applyBorder="1" applyAlignment="1">
      <alignment horizontal="center" vertical="center" wrapText="1"/>
    </xf>
    <xf numFmtId="0" fontId="1" fillId="0" borderId="27" xfId="8" applyFont="1" applyBorder="1" applyAlignment="1">
      <alignment horizontal="center" vertical="center" wrapText="1"/>
    </xf>
    <xf numFmtId="0" fontId="1" fillId="0" borderId="29" xfId="8" applyFont="1" applyFill="1" applyBorder="1" applyAlignment="1">
      <alignment horizontal="center" vertical="center" wrapText="1"/>
    </xf>
    <xf numFmtId="0" fontId="1" fillId="0" borderId="0" xfId="8" applyFont="1" applyFill="1" applyAlignment="1">
      <alignment horizontal="center" vertical="center"/>
    </xf>
    <xf numFmtId="38" fontId="1" fillId="0" borderId="38" xfId="6" applyFont="1" applyFill="1" applyBorder="1" applyAlignment="1">
      <alignment vertical="center"/>
    </xf>
    <xf numFmtId="38" fontId="1" fillId="0" borderId="4" xfId="6" applyFont="1" applyFill="1" applyBorder="1" applyAlignment="1">
      <alignment vertical="center"/>
    </xf>
    <xf numFmtId="0" fontId="1" fillId="0" borderId="4" xfId="8" applyFont="1" applyFill="1" applyBorder="1" applyAlignment="1">
      <alignment vertical="center"/>
    </xf>
    <xf numFmtId="176" fontId="1" fillId="0" borderId="3" xfId="8" applyNumberFormat="1" applyFont="1" applyFill="1" applyBorder="1" applyAlignment="1">
      <alignment horizontal="right" vertical="center"/>
    </xf>
    <xf numFmtId="180" fontId="9" fillId="0" borderId="4" xfId="8" applyNumberFormat="1" applyFont="1" applyFill="1" applyBorder="1" applyAlignment="1">
      <alignment horizontal="center" vertical="center"/>
    </xf>
    <xf numFmtId="176" fontId="9" fillId="0" borderId="39" xfId="8" applyNumberFormat="1" applyFont="1" applyFill="1" applyBorder="1" applyAlignment="1">
      <alignment horizontal="center" vertical="center"/>
    </xf>
    <xf numFmtId="176" fontId="1" fillId="0" borderId="4" xfId="8" applyNumberFormat="1" applyFont="1" applyFill="1" applyBorder="1" applyAlignment="1">
      <alignment horizontal="right" vertical="center"/>
    </xf>
    <xf numFmtId="176" fontId="9" fillId="0" borderId="5" xfId="8" applyNumberFormat="1" applyFont="1" applyFill="1" applyBorder="1" applyAlignment="1">
      <alignment horizontal="center" vertical="center"/>
    </xf>
    <xf numFmtId="0" fontId="1" fillId="0" borderId="0" xfId="8" applyFont="1" applyFill="1" applyBorder="1" applyAlignment="1">
      <alignment vertical="center"/>
    </xf>
    <xf numFmtId="176" fontId="1" fillId="0" borderId="20" xfId="8" applyNumberFormat="1" applyFont="1" applyFill="1" applyBorder="1" applyAlignment="1">
      <alignment horizontal="right" vertical="center"/>
    </xf>
    <xf numFmtId="180" fontId="9" fillId="0" borderId="0" xfId="8" applyNumberFormat="1" applyFont="1" applyFill="1" applyBorder="1" applyAlignment="1">
      <alignment horizontal="center" vertical="center"/>
    </xf>
    <xf numFmtId="180" fontId="1" fillId="0" borderId="40" xfId="8" applyNumberFormat="1" applyFont="1" applyFill="1" applyBorder="1" applyAlignment="1">
      <alignment horizontal="right" vertical="center"/>
    </xf>
    <xf numFmtId="0" fontId="1" fillId="0" borderId="41" xfId="8" applyFont="1" applyBorder="1" applyAlignment="1">
      <alignment horizontal="right" vertical="center"/>
    </xf>
    <xf numFmtId="176" fontId="9" fillId="0" borderId="10" xfId="8" applyNumberFormat="1" applyFont="1" applyFill="1" applyBorder="1" applyAlignment="1">
      <alignment horizontal="center" vertical="center"/>
    </xf>
    <xf numFmtId="176" fontId="1" fillId="0" borderId="0" xfId="8" applyNumberFormat="1" applyFont="1" applyFill="1" applyBorder="1" applyAlignment="1">
      <alignment horizontal="right" vertical="center"/>
    </xf>
    <xf numFmtId="176" fontId="9" fillId="0" borderId="9" xfId="8" applyNumberFormat="1" applyFont="1" applyFill="1" applyBorder="1" applyAlignment="1">
      <alignment horizontal="center" vertical="center"/>
    </xf>
    <xf numFmtId="0" fontId="1" fillId="0" borderId="6" xfId="8" applyFont="1" applyFill="1" applyBorder="1" applyAlignment="1">
      <alignment vertical="center"/>
    </xf>
    <xf numFmtId="180" fontId="1" fillId="0" borderId="42" xfId="8" applyNumberFormat="1" applyFont="1" applyFill="1" applyBorder="1" applyAlignment="1">
      <alignment horizontal="center" vertical="center"/>
    </xf>
    <xf numFmtId="180" fontId="1" fillId="0" borderId="43" xfId="8" applyNumberFormat="1" applyFont="1" applyFill="1" applyBorder="1" applyAlignment="1">
      <alignment horizontal="center" vertical="center"/>
    </xf>
    <xf numFmtId="176" fontId="9" fillId="0" borderId="11" xfId="8" applyNumberFormat="1" applyFont="1" applyFill="1" applyBorder="1" applyAlignment="1">
      <alignment horizontal="center" vertical="center"/>
    </xf>
    <xf numFmtId="0" fontId="1" fillId="0" borderId="6" xfId="9" applyFont="1" applyFill="1" applyBorder="1" applyAlignment="1">
      <alignment horizontal="left" vertical="center"/>
    </xf>
    <xf numFmtId="0" fontId="1" fillId="0" borderId="0" xfId="9" applyFont="1" applyFill="1" applyBorder="1" applyAlignment="1">
      <alignment horizontal="left" vertical="center"/>
    </xf>
    <xf numFmtId="38" fontId="1" fillId="0" borderId="12" xfId="6" applyFont="1" applyFill="1" applyBorder="1" applyAlignment="1">
      <alignment vertical="center"/>
    </xf>
    <xf numFmtId="0" fontId="1" fillId="0" borderId="13" xfId="9" applyFont="1" applyFill="1" applyBorder="1" applyAlignment="1">
      <alignment vertical="center"/>
    </xf>
    <xf numFmtId="0" fontId="1" fillId="0" borderId="13" xfId="8" applyFont="1" applyFill="1" applyBorder="1" applyAlignment="1">
      <alignment vertical="center"/>
    </xf>
    <xf numFmtId="176" fontId="1" fillId="0" borderId="24" xfId="8" applyNumberFormat="1" applyFont="1" applyFill="1" applyBorder="1" applyAlignment="1">
      <alignment horizontal="right" vertical="center"/>
    </xf>
    <xf numFmtId="180" fontId="9" fillId="0" borderId="13" xfId="8" applyNumberFormat="1" applyFont="1" applyFill="1" applyBorder="1" applyAlignment="1">
      <alignment horizontal="center" vertical="center"/>
    </xf>
    <xf numFmtId="180" fontId="1" fillId="0" borderId="44" xfId="8" applyNumberFormat="1" applyFont="1" applyFill="1" applyBorder="1" applyAlignment="1">
      <alignment horizontal="center" vertical="center"/>
    </xf>
    <xf numFmtId="180" fontId="1" fillId="0" borderId="45" xfId="8" applyNumberFormat="1" applyFont="1" applyFill="1" applyBorder="1" applyAlignment="1">
      <alignment horizontal="center" vertical="center"/>
    </xf>
    <xf numFmtId="176" fontId="9" fillId="0" borderId="14" xfId="8" applyNumberFormat="1" applyFont="1" applyFill="1" applyBorder="1" applyAlignment="1">
      <alignment horizontal="center" vertical="center"/>
    </xf>
    <xf numFmtId="176" fontId="1" fillId="0" borderId="13" xfId="8" applyNumberFormat="1" applyFont="1" applyFill="1" applyBorder="1" applyAlignment="1">
      <alignment horizontal="right" vertical="center"/>
    </xf>
    <xf numFmtId="176" fontId="9" fillId="0" borderId="15" xfId="8" applyNumberFormat="1" applyFont="1" applyFill="1" applyBorder="1" applyAlignment="1">
      <alignment horizontal="center" vertical="center"/>
    </xf>
    <xf numFmtId="38" fontId="1" fillId="0" borderId="21" xfId="6" applyFont="1" applyFill="1" applyBorder="1" applyAlignment="1">
      <alignment vertical="center"/>
    </xf>
    <xf numFmtId="0" fontId="1" fillId="0" borderId="7" xfId="9" applyFont="1" applyFill="1" applyBorder="1" applyAlignment="1">
      <alignment vertical="center"/>
    </xf>
    <xf numFmtId="0" fontId="1" fillId="0" borderId="46" xfId="9" applyFont="1" applyFill="1" applyBorder="1" applyAlignment="1">
      <alignment vertical="center"/>
    </xf>
    <xf numFmtId="0" fontId="1" fillId="0" borderId="7" xfId="8" applyFont="1" applyFill="1" applyBorder="1" applyAlignment="1">
      <alignment vertical="center"/>
    </xf>
    <xf numFmtId="176" fontId="1" fillId="0" borderId="22" xfId="8" applyNumberFormat="1" applyFont="1" applyFill="1" applyBorder="1" applyAlignment="1">
      <alignment horizontal="right" vertical="center"/>
    </xf>
    <xf numFmtId="180" fontId="9" fillId="0" borderId="47" xfId="8" applyNumberFormat="1" applyFont="1" applyFill="1" applyBorder="1" applyAlignment="1">
      <alignment horizontal="center" vertical="center"/>
    </xf>
    <xf numFmtId="180" fontId="1" fillId="0" borderId="48" xfId="8" applyNumberFormat="1" applyFont="1" applyFill="1" applyBorder="1" applyAlignment="1">
      <alignment horizontal="center" vertical="center"/>
    </xf>
    <xf numFmtId="180" fontId="1" fillId="0" borderId="49" xfId="8" applyNumberFormat="1" applyFont="1" applyFill="1" applyBorder="1" applyAlignment="1">
      <alignment horizontal="center" vertical="center"/>
    </xf>
    <xf numFmtId="176" fontId="1" fillId="0" borderId="7" xfId="8" applyNumberFormat="1" applyFont="1" applyFill="1" applyBorder="1" applyAlignment="1">
      <alignment horizontal="right" vertical="center"/>
    </xf>
    <xf numFmtId="176" fontId="9" fillId="0" borderId="23" xfId="8" applyNumberFormat="1" applyFont="1" applyFill="1" applyBorder="1" applyAlignment="1">
      <alignment horizontal="center" vertical="center"/>
    </xf>
    <xf numFmtId="0" fontId="1" fillId="0" borderId="0" xfId="9" applyFont="1" applyFill="1" applyBorder="1" applyAlignment="1">
      <alignment vertical="center"/>
    </xf>
    <xf numFmtId="176" fontId="1" fillId="0" borderId="42" xfId="8" applyNumberFormat="1" applyFont="1" applyFill="1" applyBorder="1" applyAlignment="1">
      <alignment horizontal="right" vertical="center"/>
    </xf>
    <xf numFmtId="176" fontId="1" fillId="0" borderId="43" xfId="8" applyNumberFormat="1" applyFont="1" applyFill="1" applyBorder="1" applyAlignment="1">
      <alignment horizontal="right" vertical="center"/>
    </xf>
    <xf numFmtId="176" fontId="1" fillId="0" borderId="50" xfId="8" applyNumberFormat="1" applyFont="1" applyFill="1" applyBorder="1" applyAlignment="1">
      <alignment horizontal="center" vertical="center"/>
    </xf>
    <xf numFmtId="176" fontId="1" fillId="0" borderId="51" xfId="8" applyNumberFormat="1" applyFont="1" applyFill="1" applyBorder="1" applyAlignment="1">
      <alignment horizontal="center" vertical="center"/>
    </xf>
    <xf numFmtId="180" fontId="1" fillId="0" borderId="51" xfId="8" applyNumberFormat="1" applyFont="1" applyFill="1" applyBorder="1" applyAlignment="1">
      <alignment horizontal="center" vertical="center"/>
    </xf>
    <xf numFmtId="0" fontId="1" fillId="0" borderId="13" xfId="9" applyFont="1" applyFill="1" applyBorder="1" applyAlignment="1">
      <alignment horizontal="left" vertical="center"/>
    </xf>
    <xf numFmtId="176" fontId="1" fillId="0" borderId="52" xfId="8" applyNumberFormat="1" applyFont="1" applyFill="1" applyBorder="1" applyAlignment="1">
      <alignment horizontal="center" vertical="center"/>
    </xf>
    <xf numFmtId="38" fontId="8" fillId="0" borderId="0" xfId="6" applyFont="1" applyFill="1" applyBorder="1" applyAlignment="1">
      <alignment vertical="center"/>
    </xf>
    <xf numFmtId="38" fontId="1" fillId="0" borderId="25" xfId="6" applyFont="1" applyFill="1" applyBorder="1" applyAlignment="1">
      <alignment vertical="center"/>
    </xf>
    <xf numFmtId="0" fontId="1" fillId="0" borderId="26" xfId="9" applyFont="1" applyFill="1" applyBorder="1" applyAlignment="1">
      <alignment vertical="center"/>
    </xf>
    <xf numFmtId="0" fontId="1" fillId="0" borderId="26" xfId="9" applyFont="1" applyFill="1" applyBorder="1" applyAlignment="1">
      <alignment horizontal="left" vertical="center"/>
    </xf>
    <xf numFmtId="0" fontId="10" fillId="0" borderId="26" xfId="9" applyFont="1" applyFill="1" applyBorder="1" applyAlignment="1">
      <alignment horizontal="left" vertical="center"/>
    </xf>
    <xf numFmtId="0" fontId="1" fillId="0" borderId="26" xfId="8" applyFont="1" applyFill="1" applyBorder="1" applyAlignment="1">
      <alignment vertical="center"/>
    </xf>
    <xf numFmtId="176" fontId="1" fillId="0" borderId="28" xfId="8" applyNumberFormat="1" applyFont="1" applyFill="1" applyBorder="1" applyAlignment="1">
      <alignment horizontal="right" vertical="center"/>
    </xf>
    <xf numFmtId="180" fontId="9" fillId="0" borderId="26" xfId="8" applyNumberFormat="1" applyFont="1" applyFill="1" applyBorder="1" applyAlignment="1">
      <alignment horizontal="center" vertical="center"/>
    </xf>
    <xf numFmtId="176" fontId="9" fillId="0" borderId="27" xfId="8" applyNumberFormat="1" applyFont="1" applyFill="1" applyBorder="1" applyAlignment="1">
      <alignment horizontal="center" vertical="center"/>
    </xf>
    <xf numFmtId="176" fontId="1" fillId="0" borderId="26" xfId="8" applyNumberFormat="1" applyFont="1" applyFill="1" applyBorder="1" applyAlignment="1">
      <alignment horizontal="right" vertical="center"/>
    </xf>
    <xf numFmtId="176" fontId="9" fillId="0" borderId="29" xfId="6" applyNumberFormat="1" applyFont="1" applyFill="1" applyBorder="1" applyAlignment="1">
      <alignment horizontal="center" vertical="center"/>
    </xf>
    <xf numFmtId="38" fontId="1" fillId="0" borderId="34" xfId="6" applyFont="1" applyFill="1" applyBorder="1" applyAlignment="1">
      <alignment vertical="center"/>
    </xf>
    <xf numFmtId="0" fontId="1" fillId="0" borderId="35" xfId="9" applyFont="1" applyFill="1" applyBorder="1" applyAlignment="1">
      <alignment vertical="center"/>
    </xf>
    <xf numFmtId="0" fontId="1" fillId="0" borderId="35" xfId="9" applyFont="1" applyFill="1" applyBorder="1" applyAlignment="1">
      <alignment horizontal="left" vertical="center"/>
    </xf>
    <xf numFmtId="0" fontId="1" fillId="0" borderId="35" xfId="8" applyFont="1" applyFill="1" applyBorder="1" applyAlignment="1">
      <alignment vertical="center"/>
    </xf>
    <xf numFmtId="176" fontId="1" fillId="0" borderId="37" xfId="8" applyNumberFormat="1" applyFont="1" applyFill="1" applyBorder="1" applyAlignment="1">
      <alignment horizontal="right" vertical="center"/>
    </xf>
    <xf numFmtId="180" fontId="9" fillId="0" borderId="35" xfId="8" applyNumberFormat="1" applyFont="1" applyFill="1" applyBorder="1" applyAlignment="1">
      <alignment horizontal="center" vertical="center"/>
    </xf>
    <xf numFmtId="176" fontId="9" fillId="0" borderId="36" xfId="8" applyNumberFormat="1" applyFont="1" applyFill="1" applyBorder="1" applyAlignment="1">
      <alignment horizontal="center" vertical="center"/>
    </xf>
    <xf numFmtId="176" fontId="1" fillId="0" borderId="35" xfId="8" applyNumberFormat="1" applyFont="1" applyFill="1" applyBorder="1" applyAlignment="1">
      <alignment horizontal="right" vertical="center"/>
    </xf>
    <xf numFmtId="176" fontId="9" fillId="0" borderId="53" xfId="6" applyNumberFormat="1" applyFont="1" applyFill="1" applyBorder="1" applyAlignment="1">
      <alignment horizontal="center" vertical="center"/>
    </xf>
    <xf numFmtId="0" fontId="1" fillId="0" borderId="2" xfId="8" applyFont="1" applyFill="1" applyBorder="1" applyAlignment="1">
      <alignment vertical="top" wrapText="1"/>
    </xf>
    <xf numFmtId="0" fontId="1" fillId="0" borderId="2" xfId="8" applyFont="1" applyFill="1" applyBorder="1" applyAlignment="1">
      <alignment vertical="top"/>
    </xf>
    <xf numFmtId="0" fontId="1" fillId="0" borderId="0" xfId="8" applyFont="1" applyFill="1" applyBorder="1" applyAlignment="1">
      <alignment vertical="top"/>
    </xf>
    <xf numFmtId="0" fontId="4" fillId="0" borderId="0" xfId="8" applyFont="1" applyAlignment="1">
      <alignment horizontal="left" vertical="center"/>
    </xf>
    <xf numFmtId="0" fontId="1" fillId="0" borderId="0" xfId="8" applyFont="1" applyAlignment="1">
      <alignment horizontal="center" vertical="center"/>
    </xf>
    <xf numFmtId="0" fontId="1" fillId="0" borderId="0" xfId="8" applyFont="1"/>
    <xf numFmtId="0" fontId="10" fillId="2" borderId="0" xfId="4" applyFont="1" applyFill="1">
      <alignment vertical="center"/>
    </xf>
    <xf numFmtId="0" fontId="16" fillId="2" borderId="0" xfId="3" applyFont="1" applyFill="1" applyAlignment="1">
      <alignment vertical="center"/>
    </xf>
    <xf numFmtId="0" fontId="6" fillId="2" borderId="0" xfId="3" applyFont="1" applyFill="1" applyAlignment="1">
      <alignment horizontal="center" vertical="center"/>
    </xf>
    <xf numFmtId="49" fontId="8" fillId="2" borderId="0" xfId="3" applyNumberFormat="1" applyFont="1" applyFill="1" applyBorder="1" applyAlignment="1">
      <alignment vertical="center"/>
    </xf>
    <xf numFmtId="0" fontId="8" fillId="2" borderId="0" xfId="3" applyFont="1" applyFill="1" applyBorder="1" applyAlignment="1">
      <alignment vertical="center"/>
    </xf>
    <xf numFmtId="0" fontId="7" fillId="2" borderId="0" xfId="3" applyFont="1" applyFill="1" applyBorder="1" applyAlignment="1">
      <alignment horizontal="center" vertical="center"/>
    </xf>
    <xf numFmtId="0" fontId="1" fillId="2" borderId="0" xfId="3" applyFont="1" applyFill="1" applyBorder="1" applyAlignment="1">
      <alignment vertical="center"/>
    </xf>
    <xf numFmtId="0" fontId="1" fillId="2" borderId="0" xfId="3" applyFont="1" applyFill="1" applyBorder="1" applyAlignment="1">
      <alignment horizontal="right" vertical="center"/>
    </xf>
    <xf numFmtId="0" fontId="1" fillId="2" borderId="1" xfId="3" applyFont="1" applyFill="1" applyBorder="1" applyAlignment="1">
      <alignment horizontal="center" vertical="center"/>
    </xf>
    <xf numFmtId="0" fontId="1" fillId="2" borderId="2" xfId="3" applyFont="1" applyFill="1" applyBorder="1" applyAlignment="1">
      <alignment horizontal="center"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horizontal="center" vertical="center"/>
    </xf>
    <xf numFmtId="0" fontId="1" fillId="2" borderId="33" xfId="3" applyFont="1" applyFill="1" applyBorder="1" applyAlignment="1">
      <alignment horizontal="center" vertical="center"/>
    </xf>
    <xf numFmtId="0" fontId="1" fillId="2" borderId="34" xfId="3" applyFont="1" applyFill="1" applyBorder="1" applyAlignment="1">
      <alignment vertical="center"/>
    </xf>
    <xf numFmtId="0" fontId="1" fillId="2" borderId="35" xfId="3" applyFont="1" applyFill="1" applyBorder="1" applyAlignment="1">
      <alignment vertical="center"/>
    </xf>
    <xf numFmtId="0" fontId="1" fillId="2" borderId="36" xfId="3" applyFont="1" applyFill="1" applyBorder="1" applyAlignment="1">
      <alignment vertical="center"/>
    </xf>
    <xf numFmtId="0" fontId="1" fillId="2" borderId="37" xfId="3" applyFont="1" applyFill="1" applyBorder="1" applyAlignment="1">
      <alignment horizontal="center" vertical="center"/>
    </xf>
    <xf numFmtId="0" fontId="1" fillId="2" borderId="53" xfId="3" applyFont="1" applyFill="1" applyBorder="1" applyAlignment="1">
      <alignment horizontal="center" vertical="center"/>
    </xf>
    <xf numFmtId="49" fontId="4" fillId="2" borderId="0" xfId="3" applyNumberFormat="1" applyFont="1" applyFill="1" applyAlignment="1">
      <alignment horizontal="center" vertical="center"/>
    </xf>
    <xf numFmtId="0" fontId="4" fillId="2" borderId="0" xfId="3" applyFont="1" applyFill="1" applyAlignment="1">
      <alignment horizontal="center" vertical="center"/>
    </xf>
    <xf numFmtId="38" fontId="1" fillId="2" borderId="1" xfId="6" applyFont="1" applyFill="1" applyBorder="1" applyAlignment="1">
      <alignment vertical="center"/>
    </xf>
    <xf numFmtId="0" fontId="1" fillId="2" borderId="2" xfId="9" applyFont="1" applyFill="1" applyBorder="1" applyAlignment="1">
      <alignment vertical="center"/>
    </xf>
    <xf numFmtId="0" fontId="1" fillId="2" borderId="2" xfId="9" applyFont="1" applyFill="1" applyBorder="1" applyAlignment="1">
      <alignment horizontal="left"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vertical="center"/>
    </xf>
    <xf numFmtId="0" fontId="9" fillId="2" borderId="33" xfId="3" applyFont="1" applyFill="1" applyBorder="1" applyAlignment="1">
      <alignment vertical="center"/>
    </xf>
    <xf numFmtId="38" fontId="1" fillId="2" borderId="6" xfId="6" applyFont="1" applyFill="1" applyBorder="1" applyAlignment="1">
      <alignment vertical="center"/>
    </xf>
    <xf numFmtId="0" fontId="1" fillId="2" borderId="0" xfId="9" applyFont="1" applyFill="1" applyBorder="1" applyAlignment="1">
      <alignment vertical="center"/>
    </xf>
    <xf numFmtId="0" fontId="1" fillId="2" borderId="0" xfId="9" applyFont="1" applyFill="1" applyBorder="1" applyAlignment="1">
      <alignment horizontal="left" vertical="center"/>
    </xf>
    <xf numFmtId="0" fontId="1" fillId="2" borderId="10" xfId="3" applyFont="1" applyFill="1" applyBorder="1" applyAlignment="1">
      <alignment vertical="center"/>
    </xf>
    <xf numFmtId="176" fontId="1" fillId="2" borderId="20" xfId="3" applyNumberFormat="1" applyFont="1" applyFill="1" applyBorder="1" applyAlignment="1">
      <alignment horizontal="right" vertical="center"/>
    </xf>
    <xf numFmtId="179" fontId="9" fillId="2" borderId="11" xfId="3" applyNumberFormat="1" applyFont="1" applyFill="1" applyBorder="1" applyAlignment="1">
      <alignment horizontal="center" vertical="center"/>
    </xf>
    <xf numFmtId="0" fontId="1" fillId="2" borderId="6" xfId="3" applyFont="1" applyFill="1" applyBorder="1" applyAlignment="1">
      <alignment vertical="center"/>
    </xf>
    <xf numFmtId="0" fontId="1" fillId="2" borderId="6" xfId="7" applyFont="1" applyFill="1" applyBorder="1" applyAlignment="1">
      <alignment vertical="center"/>
    </xf>
    <xf numFmtId="0" fontId="1" fillId="2" borderId="0" xfId="7" applyFont="1" applyFill="1" applyBorder="1" applyAlignment="1">
      <alignment vertical="center"/>
    </xf>
    <xf numFmtId="178" fontId="9" fillId="2" borderId="11" xfId="3" applyNumberFormat="1" applyFont="1" applyFill="1" applyBorder="1" applyAlignment="1">
      <alignment horizontal="center" vertical="center"/>
    </xf>
    <xf numFmtId="38" fontId="1" fillId="2" borderId="0" xfId="6" applyFont="1" applyFill="1" applyBorder="1" applyAlignment="1">
      <alignment vertical="center"/>
    </xf>
    <xf numFmtId="0" fontId="1" fillId="2" borderId="21" xfId="3" applyFont="1" applyFill="1" applyBorder="1" applyAlignment="1">
      <alignment vertical="center"/>
    </xf>
    <xf numFmtId="0" fontId="1" fillId="2" borderId="7" xfId="3" applyFont="1" applyFill="1" applyBorder="1" applyAlignment="1">
      <alignment vertical="center"/>
    </xf>
    <xf numFmtId="38" fontId="1" fillId="2" borderId="7" xfId="6" applyFont="1" applyFill="1" applyBorder="1" applyAlignment="1">
      <alignment vertical="center"/>
    </xf>
    <xf numFmtId="0" fontId="1" fillId="2" borderId="7" xfId="7" applyFont="1" applyFill="1" applyBorder="1" applyAlignment="1">
      <alignment vertical="center"/>
    </xf>
    <xf numFmtId="0" fontId="1" fillId="2" borderId="47" xfId="3" applyFont="1" applyFill="1" applyBorder="1" applyAlignment="1">
      <alignment vertical="center"/>
    </xf>
    <xf numFmtId="176" fontId="1" fillId="2" borderId="22" xfId="3" applyNumberFormat="1" applyFont="1" applyFill="1" applyBorder="1" applyAlignment="1">
      <alignment horizontal="right" vertical="center"/>
    </xf>
    <xf numFmtId="179" fontId="9" fillId="2" borderId="23" xfId="3" applyNumberFormat="1" applyFont="1" applyFill="1" applyBorder="1" applyAlignment="1">
      <alignment horizontal="center" vertical="center"/>
    </xf>
    <xf numFmtId="176" fontId="1" fillId="2" borderId="20" xfId="3" applyNumberFormat="1" applyFont="1" applyFill="1" applyBorder="1" applyAlignment="1">
      <alignment horizontal="center" vertical="center"/>
    </xf>
    <xf numFmtId="0" fontId="9" fillId="2" borderId="11" xfId="3" applyFont="1" applyFill="1" applyBorder="1" applyAlignment="1">
      <alignment horizontal="center" vertical="center"/>
    </xf>
    <xf numFmtId="0" fontId="1" fillId="2" borderId="0" xfId="3" applyFont="1" applyFill="1" applyBorder="1" applyAlignment="1">
      <alignment horizontal="left" vertical="center"/>
    </xf>
    <xf numFmtId="0" fontId="1" fillId="2" borderId="7" xfId="3" applyFont="1" applyFill="1" applyBorder="1" applyAlignment="1">
      <alignment horizontal="left"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14" xfId="3" applyFont="1" applyFill="1" applyBorder="1" applyAlignment="1">
      <alignment horizontal="left" vertical="center"/>
    </xf>
    <xf numFmtId="0" fontId="1" fillId="2" borderId="21" xfId="3" applyFont="1" applyFill="1" applyBorder="1" applyAlignment="1">
      <alignment horizontal="left" vertical="center"/>
    </xf>
    <xf numFmtId="0" fontId="1" fillId="2" borderId="7" xfId="3" applyFont="1" applyFill="1" applyBorder="1" applyAlignment="1">
      <alignment horizontal="left" vertical="center"/>
    </xf>
    <xf numFmtId="0" fontId="1" fillId="2" borderId="47" xfId="3" applyFont="1" applyFill="1" applyBorder="1" applyAlignment="1">
      <alignment horizontal="left" vertical="center"/>
    </xf>
    <xf numFmtId="0" fontId="1" fillId="2" borderId="6" xfId="3" applyFont="1" applyFill="1" applyBorder="1" applyAlignment="1">
      <alignment horizontal="left" vertical="center"/>
    </xf>
    <xf numFmtId="0" fontId="1" fillId="2" borderId="0" xfId="3" applyFont="1" applyFill="1" applyBorder="1" applyAlignment="1">
      <alignment horizontal="left" vertical="center"/>
    </xf>
    <xf numFmtId="0" fontId="1" fillId="2" borderId="10" xfId="3" applyFont="1" applyFill="1" applyBorder="1" applyAlignment="1">
      <alignment horizontal="left" vertical="center"/>
    </xf>
    <xf numFmtId="176" fontId="1" fillId="2" borderId="24" xfId="3" applyNumberFormat="1" applyFont="1" applyFill="1" applyBorder="1" applyAlignment="1">
      <alignment horizontal="right" vertical="center"/>
    </xf>
    <xf numFmtId="0" fontId="1" fillId="2" borderId="16" xfId="3" applyFont="1" applyFill="1" applyBorder="1" applyAlignment="1">
      <alignment horizontal="left" vertical="center"/>
    </xf>
    <xf numFmtId="0" fontId="1" fillId="2" borderId="17" xfId="3" applyFont="1" applyFill="1" applyBorder="1" applyAlignment="1">
      <alignment horizontal="left" vertical="center"/>
    </xf>
    <xf numFmtId="0" fontId="1" fillId="2" borderId="30" xfId="3" applyFont="1" applyFill="1" applyBorder="1" applyAlignment="1">
      <alignment horizontal="left" vertical="center"/>
    </xf>
    <xf numFmtId="176" fontId="1" fillId="2" borderId="18" xfId="3" applyNumberFormat="1" applyFont="1" applyFill="1" applyBorder="1" applyAlignment="1">
      <alignment horizontal="right" vertical="center"/>
    </xf>
    <xf numFmtId="179" fontId="9" fillId="2" borderId="19" xfId="3" applyNumberFormat="1" applyFont="1" applyFill="1" applyBorder="1" applyAlignment="1">
      <alignment horizontal="center" vertical="center"/>
    </xf>
    <xf numFmtId="0" fontId="1" fillId="2" borderId="2" xfId="3" applyFont="1" applyFill="1" applyBorder="1" applyAlignment="1">
      <alignment horizontal="left" vertical="center"/>
    </xf>
    <xf numFmtId="176" fontId="1" fillId="2" borderId="0" xfId="3" applyNumberFormat="1" applyFont="1" applyFill="1" applyBorder="1" applyAlignment="1">
      <alignment horizontal="right" vertical="center"/>
    </xf>
    <xf numFmtId="179" fontId="9" fillId="2" borderId="2" xfId="3" applyNumberFormat="1" applyFont="1" applyFill="1" applyBorder="1" applyAlignment="1">
      <alignment horizontal="center" vertical="center"/>
    </xf>
    <xf numFmtId="0" fontId="1" fillId="2" borderId="38" xfId="3" applyFont="1" applyFill="1" applyBorder="1" applyAlignment="1">
      <alignment horizontal="left" vertical="center"/>
    </xf>
    <xf numFmtId="0" fontId="1" fillId="2" borderId="4" xfId="3" applyFont="1" applyFill="1" applyBorder="1" applyAlignment="1">
      <alignment horizontal="left" vertical="center"/>
    </xf>
    <xf numFmtId="176" fontId="1" fillId="2" borderId="3" xfId="3" applyNumberFormat="1" applyFont="1" applyFill="1" applyBorder="1" applyAlignment="1">
      <alignment horizontal="right" vertical="center"/>
    </xf>
    <xf numFmtId="179" fontId="9" fillId="2" borderId="5" xfId="3" applyNumberFormat="1"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25" xfId="3" applyFont="1" applyFill="1" applyBorder="1" applyAlignment="1">
      <alignment horizontal="left" vertical="center"/>
    </xf>
    <xf numFmtId="0" fontId="1" fillId="2" borderId="26" xfId="3" applyFont="1" applyFill="1" applyBorder="1" applyAlignment="1">
      <alignment horizontal="left" vertical="center"/>
    </xf>
    <xf numFmtId="176" fontId="1" fillId="2" borderId="28" xfId="3" applyNumberFormat="1" applyFont="1" applyFill="1" applyBorder="1" applyAlignment="1">
      <alignment horizontal="right" vertical="center"/>
    </xf>
    <xf numFmtId="179" fontId="9" fillId="2" borderId="29" xfId="3" applyNumberFormat="1" applyFont="1" applyFill="1" applyBorder="1" applyAlignment="1">
      <alignment horizontal="center" vertical="center"/>
    </xf>
    <xf numFmtId="0" fontId="1" fillId="2" borderId="16" xfId="3" applyFont="1" applyFill="1" applyBorder="1" applyAlignment="1">
      <alignment vertical="center"/>
    </xf>
    <xf numFmtId="0" fontId="1" fillId="2" borderId="17" xfId="3" applyFont="1" applyFill="1" applyBorder="1" applyAlignment="1">
      <alignment vertical="center"/>
    </xf>
    <xf numFmtId="38" fontId="1" fillId="2" borderId="17" xfId="6" applyFont="1" applyFill="1" applyBorder="1" applyAlignment="1">
      <alignment vertical="center"/>
    </xf>
    <xf numFmtId="0" fontId="1" fillId="2" borderId="17" xfId="7" applyFont="1" applyFill="1" applyBorder="1" applyAlignment="1">
      <alignment vertical="center"/>
    </xf>
    <xf numFmtId="38" fontId="8" fillId="2" borderId="0" xfId="6" applyFont="1" applyFill="1" applyBorder="1" applyAlignment="1">
      <alignment vertical="center"/>
    </xf>
    <xf numFmtId="0" fontId="8" fillId="2" borderId="0" xfId="7" applyFont="1" applyFill="1" applyBorder="1" applyAlignment="1">
      <alignment vertical="center"/>
    </xf>
    <xf numFmtId="0" fontId="8" fillId="2" borderId="0" xfId="9" applyFont="1" applyFill="1" applyBorder="1" applyAlignment="1">
      <alignment horizontal="lef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8" fillId="2" borderId="0" xfId="3" applyFont="1" applyFill="1" applyBorder="1" applyAlignment="1">
      <alignment horizontal="left" vertical="center"/>
    </xf>
    <xf numFmtId="49" fontId="4" fillId="0" borderId="0" xfId="10" applyNumberFormat="1" applyFont="1" applyAlignment="1">
      <alignment vertical="center"/>
    </xf>
    <xf numFmtId="49" fontId="1" fillId="0" borderId="0" xfId="11" applyNumberFormat="1" applyFont="1">
      <alignment vertical="center"/>
    </xf>
    <xf numFmtId="0" fontId="4" fillId="0" borderId="0" xfId="10" applyFont="1" applyAlignment="1">
      <alignment vertical="center"/>
    </xf>
    <xf numFmtId="0" fontId="1" fillId="0" borderId="0" xfId="12" applyFont="1">
      <alignment vertical="center"/>
    </xf>
    <xf numFmtId="49" fontId="1" fillId="0" borderId="0" xfId="10" applyNumberFormat="1" applyFont="1" applyFill="1" applyAlignment="1">
      <alignment vertical="center"/>
    </xf>
    <xf numFmtId="0" fontId="1" fillId="0" borderId="0" xfId="10" applyFont="1" applyFill="1" applyAlignment="1">
      <alignment vertical="center"/>
    </xf>
    <xf numFmtId="0" fontId="6" fillId="0" borderId="0" xfId="10" applyFont="1" applyFill="1" applyBorder="1" applyAlignment="1">
      <alignment horizontal="center" vertical="center"/>
    </xf>
    <xf numFmtId="0" fontId="4" fillId="0" borderId="0" xfId="10" applyFont="1" applyFill="1" applyAlignment="1">
      <alignment vertical="center"/>
    </xf>
    <xf numFmtId="0" fontId="7" fillId="0" borderId="0" xfId="10" applyFont="1" applyFill="1" applyBorder="1" applyAlignment="1">
      <alignment horizontal="center"/>
    </xf>
    <xf numFmtId="0" fontId="1" fillId="0" borderId="0" xfId="10" applyFont="1" applyFill="1" applyBorder="1" applyAlignment="1"/>
    <xf numFmtId="0" fontId="1" fillId="0" borderId="0" xfId="10" applyFont="1" applyFill="1" applyBorder="1" applyAlignment="1">
      <alignment horizontal="right"/>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0" xfId="0" applyFont="1" applyFill="1" applyBorder="1" applyAlignment="1"/>
    <xf numFmtId="0" fontId="1" fillId="0" borderId="0" xfId="0" applyFont="1" applyFill="1" applyAlignment="1">
      <alignment vertical="center"/>
    </xf>
    <xf numFmtId="0" fontId="1" fillId="0" borderId="54" xfId="0" applyFont="1" applyFill="1" applyBorder="1" applyAlignment="1">
      <alignment vertical="center"/>
    </xf>
    <xf numFmtId="0" fontId="1" fillId="0" borderId="55" xfId="0" applyFont="1" applyFill="1" applyBorder="1" applyAlignment="1">
      <alignment vertical="center"/>
    </xf>
    <xf numFmtId="38" fontId="1" fillId="0" borderId="55" xfId="6" applyFont="1" applyFill="1" applyBorder="1" applyAlignment="1">
      <alignment vertical="center"/>
    </xf>
    <xf numFmtId="176" fontId="1" fillId="0" borderId="56" xfId="0" applyNumberFormat="1" applyFont="1" applyFill="1" applyBorder="1" applyAlignment="1">
      <alignment horizontal="right" vertical="center"/>
    </xf>
    <xf numFmtId="0" fontId="9" fillId="0" borderId="57" xfId="0" applyFont="1" applyFill="1" applyBorder="1" applyAlignment="1">
      <alignment horizontal="center" vertical="center"/>
    </xf>
    <xf numFmtId="0" fontId="1" fillId="0" borderId="6" xfId="0" applyFont="1" applyFill="1" applyBorder="1" applyAlignment="1">
      <alignment vertical="center"/>
    </xf>
    <xf numFmtId="0" fontId="1" fillId="0" borderId="0" xfId="0" applyFont="1" applyFill="1" applyBorder="1" applyAlignment="1">
      <alignment vertical="center"/>
    </xf>
    <xf numFmtId="176" fontId="1" fillId="0" borderId="20" xfId="0" applyNumberFormat="1" applyFont="1" applyFill="1" applyBorder="1" applyAlignment="1">
      <alignment horizontal="right" vertical="center"/>
    </xf>
    <xf numFmtId="179" fontId="9" fillId="0" borderId="11"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1" fillId="0" borderId="10" xfId="0" applyFont="1" applyFill="1" applyBorder="1" applyAlignment="1">
      <alignment horizontal="center" vertical="center"/>
    </xf>
    <xf numFmtId="176" fontId="1" fillId="0" borderId="24" xfId="0" applyNumberFormat="1" applyFont="1" applyFill="1" applyBorder="1" applyAlignment="1">
      <alignment horizontal="right" vertical="center"/>
    </xf>
    <xf numFmtId="179" fontId="9" fillId="0" borderId="15" xfId="0" applyNumberFormat="1" applyFont="1" applyFill="1" applyBorder="1" applyAlignment="1">
      <alignment horizontal="center" vertical="center"/>
    </xf>
    <xf numFmtId="0" fontId="1" fillId="0" borderId="21" xfId="0" applyFont="1" applyFill="1" applyBorder="1" applyAlignment="1">
      <alignment vertical="center"/>
    </xf>
    <xf numFmtId="0" fontId="1" fillId="0" borderId="7" xfId="0" applyFont="1" applyFill="1" applyBorder="1" applyAlignment="1">
      <alignment vertical="center"/>
    </xf>
    <xf numFmtId="38" fontId="1" fillId="0" borderId="7" xfId="6" applyFont="1" applyFill="1" applyBorder="1" applyAlignment="1">
      <alignment vertical="center"/>
    </xf>
    <xf numFmtId="0" fontId="1" fillId="0" borderId="7" xfId="0" applyFont="1" applyFill="1" applyBorder="1" applyAlignment="1">
      <alignment horizontal="center" vertical="center"/>
    </xf>
    <xf numFmtId="177" fontId="1" fillId="0" borderId="22" xfId="0" applyNumberFormat="1" applyFont="1" applyFill="1" applyBorder="1" applyAlignment="1">
      <alignment horizontal="right" vertical="center"/>
    </xf>
    <xf numFmtId="179" fontId="9" fillId="0" borderId="23"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2" xfId="0" applyFont="1" applyFill="1" applyBorder="1" applyAlignment="1">
      <alignment vertical="center"/>
    </xf>
    <xf numFmtId="0" fontId="1" fillId="0" borderId="13" xfId="0" applyFont="1" applyFill="1" applyBorder="1" applyAlignment="1">
      <alignment vertical="center"/>
    </xf>
    <xf numFmtId="38" fontId="1" fillId="0" borderId="13" xfId="6" applyFont="1" applyFill="1" applyBorder="1" applyAlignment="1">
      <alignment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38" fontId="9" fillId="0" borderId="23" xfId="0" applyNumberFormat="1" applyFont="1" applyFill="1" applyBorder="1" applyAlignment="1">
      <alignment horizontal="center" vertical="center"/>
    </xf>
    <xf numFmtId="0" fontId="1" fillId="0" borderId="58" xfId="0" applyFont="1" applyFill="1" applyBorder="1" applyAlignment="1">
      <alignment horizontal="center" vertical="center"/>
    </xf>
    <xf numFmtId="0" fontId="1" fillId="0" borderId="59" xfId="0" applyFont="1" applyFill="1" applyBorder="1" applyAlignment="1">
      <alignment horizontal="center" vertical="center"/>
    </xf>
    <xf numFmtId="177" fontId="1" fillId="0" borderId="3" xfId="0" applyNumberFormat="1" applyFont="1" applyBorder="1" applyAlignment="1">
      <alignment horizontal="right" vertical="center"/>
    </xf>
    <xf numFmtId="0" fontId="1" fillId="0" borderId="10" xfId="0" applyFont="1" applyFill="1" applyBorder="1" applyAlignment="1">
      <alignment vertical="center"/>
    </xf>
    <xf numFmtId="176" fontId="1" fillId="0" borderId="60" xfId="0" applyNumberFormat="1" applyFont="1" applyBorder="1" applyAlignment="1">
      <alignment horizontal="right" vertical="center"/>
    </xf>
    <xf numFmtId="38" fontId="9" fillId="0" borderId="9" xfId="0" applyNumberFormat="1" applyFont="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176" fontId="1" fillId="0" borderId="20" xfId="0" applyNumberFormat="1" applyFont="1" applyBorder="1" applyAlignment="1">
      <alignment horizontal="right" vertical="center"/>
    </xf>
    <xf numFmtId="38" fontId="9" fillId="0" borderId="11" xfId="0" applyNumberFormat="1" applyFont="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176" fontId="1" fillId="0" borderId="24" xfId="0" applyNumberFormat="1" applyFont="1" applyBorder="1" applyAlignment="1">
      <alignment horizontal="right" vertical="center"/>
    </xf>
    <xf numFmtId="38" fontId="9" fillId="0" borderId="15" xfId="0" applyNumberFormat="1" applyFont="1" applyBorder="1" applyAlignment="1">
      <alignment horizontal="center" vertical="center"/>
    </xf>
    <xf numFmtId="0" fontId="1" fillId="0" borderId="65"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7" xfId="9" applyFont="1" applyFill="1" applyBorder="1" applyAlignment="1">
      <alignment horizontal="left" vertical="center"/>
    </xf>
    <xf numFmtId="0" fontId="1" fillId="0" borderId="47" xfId="0" applyFont="1" applyFill="1" applyBorder="1" applyAlignment="1">
      <alignment vertical="center"/>
    </xf>
    <xf numFmtId="176" fontId="1" fillId="0" borderId="22" xfId="0" applyNumberFormat="1" applyFont="1" applyFill="1" applyBorder="1" applyAlignment="1">
      <alignment horizontal="right"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176" fontId="1" fillId="0" borderId="42" xfId="0" applyNumberFormat="1" applyFont="1" applyFill="1" applyBorder="1" applyAlignment="1">
      <alignment horizontal="right" vertical="center"/>
    </xf>
    <xf numFmtId="176" fontId="1" fillId="0" borderId="51" xfId="0" applyNumberFormat="1" applyFont="1" applyFill="1" applyBorder="1" applyAlignment="1">
      <alignment horizontal="right" vertical="center"/>
    </xf>
    <xf numFmtId="176" fontId="1" fillId="0" borderId="69" xfId="0" applyNumberFormat="1" applyFont="1" applyBorder="1" applyAlignment="1">
      <alignment horizontal="right" vertical="center"/>
    </xf>
    <xf numFmtId="38" fontId="9" fillId="0" borderId="8" xfId="0" applyNumberFormat="1" applyFont="1" applyBorder="1" applyAlignment="1">
      <alignment horizontal="center" vertical="center"/>
    </xf>
    <xf numFmtId="176" fontId="1" fillId="0" borderId="6" xfId="0" applyNumberFormat="1" applyFont="1" applyBorder="1" applyAlignment="1">
      <alignment horizontal="right" vertical="center"/>
    </xf>
    <xf numFmtId="38" fontId="9" fillId="0" borderId="10" xfId="0" applyNumberFormat="1" applyFont="1" applyBorder="1" applyAlignment="1">
      <alignment vertical="center"/>
    </xf>
    <xf numFmtId="38" fontId="1" fillId="0" borderId="42" xfId="0" applyNumberFormat="1" applyFont="1" applyFill="1" applyBorder="1" applyAlignment="1">
      <alignment horizontal="center" vertical="center"/>
    </xf>
    <xf numFmtId="0" fontId="1" fillId="0" borderId="10" xfId="0" applyFont="1" applyFill="1" applyBorder="1" applyAlignment="1">
      <alignment horizontal="center" vertical="center"/>
    </xf>
    <xf numFmtId="0" fontId="1" fillId="0" borderId="14" xfId="0" applyFont="1" applyFill="1" applyBorder="1" applyAlignment="1">
      <alignment vertical="center"/>
    </xf>
    <xf numFmtId="0" fontId="1" fillId="0" borderId="69" xfId="0" applyFont="1" applyFill="1" applyBorder="1" applyAlignment="1">
      <alignment vertical="center"/>
    </xf>
    <xf numFmtId="0" fontId="1" fillId="0" borderId="70" xfId="0" applyFont="1" applyFill="1" applyBorder="1" applyAlignment="1">
      <alignment vertical="center"/>
    </xf>
    <xf numFmtId="0" fontId="1" fillId="0" borderId="70" xfId="9" applyFont="1" applyFill="1" applyBorder="1" applyAlignment="1">
      <alignment vertical="center"/>
    </xf>
    <xf numFmtId="0" fontId="1" fillId="0" borderId="70" xfId="9" applyFont="1" applyFill="1" applyBorder="1" applyAlignment="1">
      <alignment horizontal="left" vertical="center"/>
    </xf>
    <xf numFmtId="0" fontId="10" fillId="0" borderId="70" xfId="9" applyFont="1" applyFill="1" applyBorder="1" applyAlignment="1">
      <alignment horizontal="left" vertical="center"/>
    </xf>
    <xf numFmtId="0" fontId="1" fillId="0" borderId="8" xfId="0" applyFont="1" applyFill="1" applyBorder="1" applyAlignment="1">
      <alignment vertical="center"/>
    </xf>
    <xf numFmtId="176" fontId="1" fillId="0" borderId="22" xfId="0" applyNumberFormat="1" applyFont="1" applyBorder="1" applyAlignment="1">
      <alignment horizontal="right" vertical="center"/>
    </xf>
    <xf numFmtId="38" fontId="9" fillId="0" borderId="23" xfId="0" applyNumberFormat="1" applyFont="1" applyBorder="1" applyAlignment="1">
      <alignment horizontal="center" vertical="center"/>
    </xf>
    <xf numFmtId="176" fontId="1" fillId="0" borderId="21" xfId="0" applyNumberFormat="1" applyFont="1" applyBorder="1" applyAlignment="1">
      <alignment horizontal="right" vertical="center"/>
    </xf>
    <xf numFmtId="38" fontId="9" fillId="0" borderId="47" xfId="0" applyNumberFormat="1" applyFont="1" applyBorder="1" applyAlignment="1">
      <alignment horizontal="center" vertical="center"/>
    </xf>
    <xf numFmtId="0" fontId="1" fillId="0" borderId="25" xfId="0" applyFont="1" applyFill="1" applyBorder="1" applyAlignment="1">
      <alignment vertical="center"/>
    </xf>
    <xf numFmtId="0" fontId="1" fillId="0" borderId="26" xfId="0" applyFont="1" applyFill="1" applyBorder="1" applyAlignment="1">
      <alignment vertical="center"/>
    </xf>
    <xf numFmtId="176" fontId="1" fillId="0" borderId="28" xfId="0" applyNumberFormat="1" applyFont="1" applyBorder="1" applyAlignment="1">
      <alignment horizontal="right" vertical="center"/>
    </xf>
    <xf numFmtId="38" fontId="9" fillId="0" borderId="29" xfId="0" applyNumberFormat="1" applyFont="1" applyBorder="1" applyAlignment="1">
      <alignment horizontal="center" vertical="center"/>
    </xf>
    <xf numFmtId="176" fontId="1" fillId="0" borderId="25" xfId="0" applyNumberFormat="1" applyFont="1" applyBorder="1" applyAlignment="1">
      <alignment horizontal="right" vertical="center"/>
    </xf>
    <xf numFmtId="38" fontId="9" fillId="0" borderId="27" xfId="0" applyNumberFormat="1" applyFont="1" applyBorder="1" applyAlignment="1">
      <alignment horizontal="center" vertical="center"/>
    </xf>
    <xf numFmtId="0" fontId="1" fillId="0" borderId="34" xfId="0" applyFont="1" applyFill="1" applyBorder="1" applyAlignment="1">
      <alignment vertical="center"/>
    </xf>
    <xf numFmtId="0" fontId="1" fillId="0" borderId="35" xfId="0" applyFont="1" applyFill="1" applyBorder="1" applyAlignment="1">
      <alignment vertical="center"/>
    </xf>
    <xf numFmtId="0" fontId="1" fillId="0" borderId="17" xfId="0" applyFont="1" applyFill="1" applyBorder="1" applyAlignment="1">
      <alignment vertical="center"/>
    </xf>
    <xf numFmtId="176" fontId="1" fillId="0" borderId="18" xfId="0" applyNumberFormat="1" applyFont="1" applyBorder="1" applyAlignment="1">
      <alignment horizontal="right" vertical="center"/>
    </xf>
    <xf numFmtId="38" fontId="9" fillId="0" borderId="19" xfId="0" applyNumberFormat="1" applyFont="1" applyBorder="1" applyAlignment="1">
      <alignment horizontal="center" vertical="center"/>
    </xf>
    <xf numFmtId="176" fontId="1" fillId="0" borderId="16" xfId="0" applyNumberFormat="1" applyFont="1" applyBorder="1" applyAlignment="1">
      <alignment horizontal="right" vertical="center"/>
    </xf>
    <xf numFmtId="38" fontId="9" fillId="0" borderId="30" xfId="0" applyNumberFormat="1" applyFont="1" applyBorder="1" applyAlignment="1">
      <alignment horizontal="center" vertical="center"/>
    </xf>
    <xf numFmtId="49" fontId="1" fillId="0" borderId="0" xfId="0" applyNumberFormat="1"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1" fillId="0" borderId="0" xfId="0" applyFont="1" applyAlignment="1"/>
    <xf numFmtId="0" fontId="1" fillId="0" borderId="0" xfId="0" applyFont="1" applyBorder="1" applyAlignment="1">
      <alignment vertical="top"/>
    </xf>
    <xf numFmtId="38" fontId="1" fillId="2" borderId="0" xfId="6" applyFont="1" applyFill="1" applyBorder="1" applyAlignment="1">
      <alignment horizontal="center" vertical="center"/>
    </xf>
    <xf numFmtId="0" fontId="17" fillId="0" borderId="0" xfId="0" applyFont="1">
      <alignment vertical="center"/>
    </xf>
    <xf numFmtId="176" fontId="1" fillId="2" borderId="0" xfId="0" applyNumberFormat="1" applyFont="1" applyFill="1">
      <alignment vertical="center"/>
    </xf>
    <xf numFmtId="0" fontId="1" fillId="0" borderId="0" xfId="8" applyFont="1" applyFill="1" applyBorder="1" applyAlignment="1">
      <alignment horizontal="right" vertical="center"/>
    </xf>
    <xf numFmtId="0" fontId="1" fillId="0" borderId="26" xfId="8" applyFont="1" applyFill="1" applyBorder="1" applyAlignment="1">
      <alignment horizontal="center" vertical="center" wrapText="1"/>
    </xf>
    <xf numFmtId="176" fontId="1" fillId="0" borderId="71" xfId="8" applyNumberFormat="1" applyFont="1" applyFill="1" applyBorder="1" applyAlignment="1">
      <alignment horizontal="center" vertical="center"/>
    </xf>
    <xf numFmtId="176" fontId="1" fillId="0" borderId="72" xfId="8" applyNumberFormat="1" applyFont="1" applyFill="1" applyBorder="1" applyAlignment="1">
      <alignment horizontal="center" vertical="center"/>
    </xf>
    <xf numFmtId="180" fontId="1" fillId="0" borderId="72" xfId="8" applyNumberFormat="1" applyFont="1" applyFill="1" applyBorder="1" applyAlignment="1">
      <alignment horizontal="center" vertical="center"/>
    </xf>
    <xf numFmtId="176" fontId="1" fillId="0" borderId="73" xfId="8" applyNumberFormat="1" applyFont="1" applyFill="1" applyBorder="1" applyAlignment="1">
      <alignment horizontal="center" vertical="center"/>
    </xf>
    <xf numFmtId="0" fontId="1" fillId="0" borderId="29" xfId="8" applyFont="1" applyBorder="1" applyAlignment="1">
      <alignment horizontal="center" vertical="center" wrapText="1"/>
    </xf>
    <xf numFmtId="176" fontId="9" fillId="0" borderId="29" xfId="8" applyNumberFormat="1" applyFont="1" applyFill="1" applyBorder="1" applyAlignment="1">
      <alignment horizontal="center" vertical="center"/>
    </xf>
    <xf numFmtId="176" fontId="9" fillId="0" borderId="53" xfId="8" applyNumberFormat="1" applyFont="1" applyFill="1" applyBorder="1" applyAlignment="1">
      <alignment horizontal="center" vertical="center"/>
    </xf>
    <xf numFmtId="176" fontId="4" fillId="0" borderId="0" xfId="8" applyNumberFormat="1" applyFont="1" applyFill="1" applyAlignment="1">
      <alignment vertical="center"/>
    </xf>
    <xf numFmtId="176" fontId="1" fillId="2" borderId="0" xfId="0" applyNumberFormat="1" applyFont="1" applyFill="1" applyBorder="1">
      <alignment vertical="center"/>
    </xf>
    <xf numFmtId="176" fontId="4" fillId="0" borderId="0" xfId="5" applyNumberFormat="1" applyFont="1" applyFill="1" applyAlignment="1">
      <alignment vertical="center"/>
    </xf>
    <xf numFmtId="38" fontId="9" fillId="0" borderId="5" xfId="0" applyNumberFormat="1" applyFont="1" applyBorder="1" applyAlignment="1">
      <alignment horizontal="center" vertical="center"/>
    </xf>
    <xf numFmtId="38" fontId="1" fillId="0" borderId="51" xfId="0" applyNumberFormat="1" applyFont="1" applyFill="1" applyBorder="1" applyAlignment="1">
      <alignment horizontal="center" vertical="center"/>
    </xf>
    <xf numFmtId="0" fontId="1" fillId="0" borderId="0" xfId="10" applyFont="1" applyFill="1" applyBorder="1" applyAlignment="1">
      <alignment horizontal="right" vertical="center"/>
    </xf>
    <xf numFmtId="0" fontId="17" fillId="0" borderId="0" xfId="0" applyFont="1" applyAlignment="1">
      <alignment horizontal="left" vertical="top" wrapText="1"/>
    </xf>
    <xf numFmtId="0" fontId="17" fillId="0" borderId="0" xfId="0" applyFont="1" applyAlignment="1">
      <alignment horizontal="left" vertical="top" wrapText="1" indent="2"/>
    </xf>
    <xf numFmtId="0" fontId="17" fillId="0" borderId="0" xfId="0" applyFont="1" applyAlignment="1">
      <alignment horizontal="left" vertical="top" wrapText="1" indent="4"/>
    </xf>
    <xf numFmtId="0" fontId="17" fillId="0" borderId="0" xfId="0" applyFont="1" applyAlignment="1">
      <alignment horizontal="left" vertical="top" wrapText="1" indent="5"/>
    </xf>
    <xf numFmtId="0" fontId="17" fillId="0" borderId="0" xfId="0" applyFont="1" applyAlignment="1">
      <alignment horizontal="left" vertical="top" indent="5"/>
    </xf>
  </cellXfs>
  <cellStyles count="13">
    <cellStyle name="桁区切り" xfId="1" builtinId="6"/>
    <cellStyle name="桁区切り 2" xfId="6"/>
    <cellStyle name="標準" xfId="0" builtinId="0"/>
    <cellStyle name="標準 2" xfId="2"/>
    <cellStyle name="標準 2 3" xfId="10"/>
    <cellStyle name="標準 4" xfId="11"/>
    <cellStyle name="標準 5" xfId="8"/>
    <cellStyle name="標準 6" xfId="12"/>
    <cellStyle name="標準 7" xfId="4"/>
    <cellStyle name="標準 8" xfId="3"/>
    <cellStyle name="標準 9" xfId="5"/>
    <cellStyle name="標準_03.04.01.財務諸表雛形_様式_桜内案１_コピー03　普通会計４表2006.12.23_仕訳" xfId="7"/>
    <cellStyle name="標準_別冊１　Ｐ2～Ｐ5　普通会計４表20070113_仕訳"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dmin_05RO001_202203291533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精算BS"/>
      <sheetName val="精算PL"/>
      <sheetName val="精算NW"/>
      <sheetName val="精算CF"/>
      <sheetName val="書類BS"/>
      <sheetName val="書類PL"/>
      <sheetName val="書類NW"/>
      <sheetName val="書類CF"/>
      <sheetName val="書類PL_NW"/>
      <sheetName val="注記"/>
      <sheetName val="CSV"/>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F85"/>
  <sheetViews>
    <sheetView showGridLines="0" tabSelected="1" topLeftCell="C1" zoomScale="85" zoomScaleNormal="85" zoomScaleSheetLayoutView="85" workbookViewId="0"/>
  </sheetViews>
  <sheetFormatPr defaultRowHeight="12.75" x14ac:dyDescent="0.15"/>
  <cols>
    <col min="1" max="2" width="0" style="7" hidden="1" customWidth="1"/>
    <col min="3" max="3" width="0.625" style="10" customWidth="1"/>
    <col min="4" max="14" width="2.125" style="10" customWidth="1"/>
    <col min="15" max="15" width="6" style="10" customWidth="1"/>
    <col min="16" max="16" width="22.375" style="10" customWidth="1"/>
    <col min="17" max="17" width="3.375" style="10" bestFit="1" customWidth="1"/>
    <col min="18" max="19" width="2.125" style="10" customWidth="1"/>
    <col min="20" max="24" width="3.875" style="10" customWidth="1"/>
    <col min="25" max="25" width="3.125" style="10" customWidth="1"/>
    <col min="26" max="26" width="24.125" style="10" bestFit="1" customWidth="1"/>
    <col min="27" max="27" width="3.125" style="10" customWidth="1"/>
    <col min="28" max="28" width="0.625" style="10" customWidth="1"/>
    <col min="29" max="29" width="9" style="10"/>
    <col min="30" max="31" width="0" style="10" hidden="1" customWidth="1"/>
    <col min="32" max="16384" width="9" style="10"/>
  </cols>
  <sheetData>
    <row r="1" spans="1:32" x14ac:dyDescent="0.15">
      <c r="D1" s="10" t="s">
        <v>354</v>
      </c>
    </row>
    <row r="2" spans="1:32" x14ac:dyDescent="0.15">
      <c r="D2" s="10" t="s">
        <v>355</v>
      </c>
    </row>
    <row r="3" spans="1:32" x14ac:dyDescent="0.15">
      <c r="D3" s="10" t="s">
        <v>356</v>
      </c>
    </row>
    <row r="4" spans="1:32" x14ac:dyDescent="0.15">
      <c r="D4" s="10" t="s">
        <v>357</v>
      </c>
    </row>
    <row r="5" spans="1:32" x14ac:dyDescent="0.15">
      <c r="D5" s="10" t="s">
        <v>358</v>
      </c>
    </row>
    <row r="6" spans="1:32" x14ac:dyDescent="0.15">
      <c r="D6" s="10" t="s">
        <v>359</v>
      </c>
    </row>
    <row r="7" spans="1:32" x14ac:dyDescent="0.15">
      <c r="D7" s="10" t="s">
        <v>360</v>
      </c>
    </row>
    <row r="8" spans="1:32" s="6" customFormat="1" ht="13.5" x14ac:dyDescent="0.15">
      <c r="A8" s="1"/>
      <c r="B8" s="2"/>
      <c r="C8" s="2"/>
      <c r="D8" s="2"/>
      <c r="E8" s="2"/>
      <c r="F8" s="2"/>
      <c r="G8" s="2"/>
      <c r="H8" s="2"/>
      <c r="I8" s="3"/>
      <c r="J8" s="3"/>
      <c r="K8" s="3"/>
      <c r="L8" s="3"/>
      <c r="M8" s="3"/>
      <c r="N8" s="3"/>
      <c r="O8" s="4"/>
      <c r="P8" s="5"/>
      <c r="Q8" s="5"/>
      <c r="R8" s="5"/>
      <c r="S8" s="5"/>
      <c r="T8" s="5"/>
      <c r="U8" s="5"/>
      <c r="V8" s="5"/>
      <c r="W8" s="5"/>
      <c r="X8" s="5"/>
      <c r="Y8" s="5"/>
      <c r="Z8" s="5"/>
      <c r="AA8" s="5"/>
    </row>
    <row r="9" spans="1:32" ht="23.25" customHeight="1" x14ac:dyDescent="0.25">
      <c r="C9" s="8"/>
      <c r="D9" s="9" t="s">
        <v>414</v>
      </c>
      <c r="E9" s="9"/>
      <c r="F9" s="9"/>
      <c r="G9" s="9"/>
      <c r="H9" s="9"/>
      <c r="I9" s="9"/>
      <c r="J9" s="9"/>
      <c r="K9" s="9"/>
      <c r="L9" s="9"/>
      <c r="M9" s="9"/>
      <c r="N9" s="9"/>
      <c r="O9" s="9"/>
      <c r="P9" s="9"/>
      <c r="Q9" s="9"/>
      <c r="R9" s="9"/>
      <c r="S9" s="9"/>
      <c r="T9" s="9"/>
      <c r="U9" s="9"/>
      <c r="V9" s="9"/>
      <c r="W9" s="9"/>
      <c r="X9" s="9"/>
      <c r="Y9" s="9"/>
      <c r="Z9" s="9"/>
      <c r="AA9" s="9"/>
    </row>
    <row r="10" spans="1:32" ht="21" customHeight="1" x14ac:dyDescent="0.15">
      <c r="D10" s="11" t="s">
        <v>415</v>
      </c>
      <c r="E10" s="11"/>
      <c r="F10" s="11"/>
      <c r="G10" s="11"/>
      <c r="H10" s="11"/>
      <c r="I10" s="11"/>
      <c r="J10" s="11"/>
      <c r="K10" s="11"/>
      <c r="L10" s="11"/>
      <c r="M10" s="11"/>
      <c r="N10" s="11"/>
      <c r="O10" s="11"/>
      <c r="P10" s="11"/>
      <c r="Q10" s="11"/>
      <c r="R10" s="11"/>
      <c r="S10" s="11"/>
      <c r="T10" s="11"/>
      <c r="U10" s="11"/>
      <c r="V10" s="11"/>
      <c r="W10" s="11"/>
      <c r="X10" s="11"/>
      <c r="Y10" s="11"/>
      <c r="Z10" s="11"/>
      <c r="AA10" s="11"/>
    </row>
    <row r="11" spans="1:32" s="13" customFormat="1" ht="16.5" customHeight="1" thickBot="1" x14ac:dyDescent="0.2">
      <c r="A11" s="12"/>
      <c r="B11" s="12"/>
      <c r="D11" s="14"/>
      <c r="E11" s="15"/>
      <c r="F11" s="15"/>
      <c r="G11" s="15"/>
      <c r="H11" s="15"/>
      <c r="I11" s="15"/>
      <c r="J11" s="15"/>
      <c r="K11" s="15"/>
      <c r="L11" s="15"/>
      <c r="M11" s="15"/>
      <c r="N11" s="15"/>
      <c r="O11" s="15"/>
      <c r="P11" s="15"/>
      <c r="Q11" s="15"/>
      <c r="R11" s="15"/>
      <c r="S11" s="15"/>
      <c r="T11" s="15"/>
      <c r="U11" s="15"/>
      <c r="V11" s="15"/>
      <c r="W11" s="15"/>
      <c r="X11" s="15"/>
      <c r="Y11" s="15"/>
      <c r="Z11" s="15"/>
      <c r="AA11" s="16" t="s">
        <v>406</v>
      </c>
      <c r="AB11" s="15"/>
    </row>
    <row r="12" spans="1:32" s="18" customFormat="1" ht="14.25" customHeight="1" thickBot="1" x14ac:dyDescent="0.2">
      <c r="A12" s="17" t="s">
        <v>331</v>
      </c>
      <c r="B12" s="17" t="s">
        <v>332</v>
      </c>
      <c r="D12" s="19" t="s">
        <v>0</v>
      </c>
      <c r="E12" s="20"/>
      <c r="F12" s="20"/>
      <c r="G12" s="20"/>
      <c r="H12" s="20"/>
      <c r="I12" s="20"/>
      <c r="J12" s="20"/>
      <c r="K12" s="21"/>
      <c r="L12" s="21"/>
      <c r="M12" s="21"/>
      <c r="N12" s="21"/>
      <c r="O12" s="21"/>
      <c r="P12" s="22" t="s">
        <v>333</v>
      </c>
      <c r="Q12" s="23"/>
      <c r="R12" s="20" t="s">
        <v>0</v>
      </c>
      <c r="S12" s="20"/>
      <c r="T12" s="20"/>
      <c r="U12" s="20"/>
      <c r="V12" s="20"/>
      <c r="W12" s="20"/>
      <c r="X12" s="20"/>
      <c r="Y12" s="20"/>
      <c r="Z12" s="22" t="s">
        <v>333</v>
      </c>
      <c r="AA12" s="23"/>
    </row>
    <row r="13" spans="1:32" ht="14.65" customHeight="1" x14ac:dyDescent="0.15">
      <c r="D13" s="24" t="s">
        <v>334</v>
      </c>
      <c r="E13" s="25"/>
      <c r="F13" s="26"/>
      <c r="G13" s="27"/>
      <c r="H13" s="27"/>
      <c r="I13" s="27"/>
      <c r="J13" s="27"/>
      <c r="K13" s="25"/>
      <c r="L13" s="25"/>
      <c r="M13" s="25"/>
      <c r="N13" s="25"/>
      <c r="O13" s="25"/>
      <c r="P13" s="28"/>
      <c r="Q13" s="29"/>
      <c r="R13" s="26" t="s">
        <v>335</v>
      </c>
      <c r="S13" s="26"/>
      <c r="T13" s="26"/>
      <c r="U13" s="26"/>
      <c r="V13" s="26"/>
      <c r="W13" s="26"/>
      <c r="X13" s="26"/>
      <c r="Y13" s="25"/>
      <c r="Z13" s="28"/>
      <c r="AA13" s="30"/>
      <c r="AE13" s="425"/>
      <c r="AF13" s="425"/>
    </row>
    <row r="14" spans="1:32" ht="14.65" customHeight="1" x14ac:dyDescent="0.15">
      <c r="A14" s="7" t="s">
        <v>3</v>
      </c>
      <c r="B14" s="7" t="s">
        <v>117</v>
      </c>
      <c r="D14" s="31"/>
      <c r="E14" s="26" t="s">
        <v>4</v>
      </c>
      <c r="F14" s="26"/>
      <c r="G14" s="26"/>
      <c r="H14" s="26"/>
      <c r="I14" s="26"/>
      <c r="J14" s="26"/>
      <c r="K14" s="25"/>
      <c r="L14" s="25"/>
      <c r="M14" s="25"/>
      <c r="N14" s="25"/>
      <c r="O14" s="25"/>
      <c r="P14" s="32">
        <v>35009696</v>
      </c>
      <c r="Q14" s="33"/>
      <c r="R14" s="26"/>
      <c r="S14" s="26" t="s">
        <v>118</v>
      </c>
      <c r="T14" s="26"/>
      <c r="U14" s="26"/>
      <c r="V14" s="26"/>
      <c r="W14" s="26"/>
      <c r="X14" s="26"/>
      <c r="Y14" s="25"/>
      <c r="Z14" s="32">
        <v>11917768</v>
      </c>
      <c r="AA14" s="34" t="s">
        <v>410</v>
      </c>
      <c r="AD14" s="10">
        <f>IF(AND(AD15="-",AD56="-",AD59="-"),"-",SUM(AD15,AD56,AD59))</f>
        <v>35009695991</v>
      </c>
      <c r="AE14" s="425">
        <f>IF(COUNTIF(AE15:AE19,"-")=COUNTA(AE15:AE19),"-",SUM(AE15:AE19))</f>
        <v>11917768203</v>
      </c>
      <c r="AF14" s="425"/>
    </row>
    <row r="15" spans="1:32" ht="14.65" customHeight="1" x14ac:dyDescent="0.15">
      <c r="A15" s="7" t="s">
        <v>5</v>
      </c>
      <c r="B15" s="7" t="s">
        <v>119</v>
      </c>
      <c r="D15" s="31"/>
      <c r="E15" s="26"/>
      <c r="F15" s="26" t="s">
        <v>6</v>
      </c>
      <c r="G15" s="26"/>
      <c r="H15" s="26"/>
      <c r="I15" s="26"/>
      <c r="J15" s="26"/>
      <c r="K15" s="25"/>
      <c r="L15" s="25"/>
      <c r="M15" s="25"/>
      <c r="N15" s="25"/>
      <c r="O15" s="25"/>
      <c r="P15" s="32">
        <v>32529750</v>
      </c>
      <c r="Q15" s="33"/>
      <c r="R15" s="26"/>
      <c r="S15" s="26"/>
      <c r="T15" s="26" t="s">
        <v>416</v>
      </c>
      <c r="U15" s="26"/>
      <c r="V15" s="26"/>
      <c r="W15" s="26"/>
      <c r="X15" s="26"/>
      <c r="Y15" s="25"/>
      <c r="Z15" s="32">
        <v>9496355</v>
      </c>
      <c r="AA15" s="34"/>
      <c r="AD15" s="10">
        <f>IF(AND(AD16="-",AD40="-",COUNTIF(AD53:AD55,"-")=COUNTA(AD53:AD55)),"-",SUM(AD16,AD40,AD53:AD55))</f>
        <v>32529750237</v>
      </c>
      <c r="AE15" s="425">
        <v>9496355417</v>
      </c>
      <c r="AF15" s="425"/>
    </row>
    <row r="16" spans="1:32" ht="14.65" customHeight="1" x14ac:dyDescent="0.15">
      <c r="A16" s="7" t="s">
        <v>7</v>
      </c>
      <c r="B16" s="7" t="s">
        <v>120</v>
      </c>
      <c r="D16" s="31"/>
      <c r="E16" s="26"/>
      <c r="F16" s="26"/>
      <c r="G16" s="26" t="s">
        <v>8</v>
      </c>
      <c r="H16" s="26"/>
      <c r="I16" s="26"/>
      <c r="J16" s="26"/>
      <c r="K16" s="25"/>
      <c r="L16" s="25"/>
      <c r="M16" s="25"/>
      <c r="N16" s="25"/>
      <c r="O16" s="25"/>
      <c r="P16" s="32">
        <v>15456975</v>
      </c>
      <c r="Q16" s="33" t="s">
        <v>410</v>
      </c>
      <c r="R16" s="26"/>
      <c r="S16" s="26"/>
      <c r="T16" s="26" t="s">
        <v>121</v>
      </c>
      <c r="U16" s="26"/>
      <c r="V16" s="26"/>
      <c r="W16" s="26"/>
      <c r="X16" s="26"/>
      <c r="Y16" s="25"/>
      <c r="Z16" s="32">
        <v>0</v>
      </c>
      <c r="AA16" s="34"/>
      <c r="AD16" s="10">
        <f>IF(COUNTIF(AD17:AD39,"-")=COUNTA(AD17:AD39),"-",SUM(AD17:AD39))</f>
        <v>15456975136</v>
      </c>
      <c r="AE16" s="425">
        <v>0</v>
      </c>
      <c r="AF16" s="425"/>
    </row>
    <row r="17" spans="1:32" ht="14.65" customHeight="1" x14ac:dyDescent="0.15">
      <c r="A17" s="7" t="s">
        <v>9</v>
      </c>
      <c r="B17" s="7" t="s">
        <v>122</v>
      </c>
      <c r="D17" s="31"/>
      <c r="E17" s="26"/>
      <c r="F17" s="26"/>
      <c r="G17" s="26"/>
      <c r="H17" s="26" t="s">
        <v>10</v>
      </c>
      <c r="I17" s="26"/>
      <c r="J17" s="26"/>
      <c r="K17" s="25"/>
      <c r="L17" s="25"/>
      <c r="M17" s="25"/>
      <c r="N17" s="25"/>
      <c r="O17" s="25"/>
      <c r="P17" s="32">
        <v>6678736</v>
      </c>
      <c r="Q17" s="33"/>
      <c r="R17" s="26"/>
      <c r="S17" s="26"/>
      <c r="T17" s="26" t="s">
        <v>123</v>
      </c>
      <c r="U17" s="26"/>
      <c r="V17" s="26"/>
      <c r="W17" s="26"/>
      <c r="X17" s="26"/>
      <c r="Y17" s="25"/>
      <c r="Z17" s="32">
        <v>1320905</v>
      </c>
      <c r="AA17" s="34"/>
      <c r="AD17" s="10">
        <v>6678736400</v>
      </c>
      <c r="AE17" s="425">
        <v>1320905328</v>
      </c>
      <c r="AF17" s="425"/>
    </row>
    <row r="18" spans="1:32" ht="14.65" customHeight="1" x14ac:dyDescent="0.15">
      <c r="A18" s="7" t="s">
        <v>12</v>
      </c>
      <c r="B18" s="7" t="s">
        <v>124</v>
      </c>
      <c r="D18" s="31"/>
      <c r="E18" s="26"/>
      <c r="F18" s="26"/>
      <c r="G18" s="26"/>
      <c r="H18" s="26" t="s">
        <v>13</v>
      </c>
      <c r="I18" s="26"/>
      <c r="J18" s="26"/>
      <c r="K18" s="25"/>
      <c r="L18" s="25"/>
      <c r="M18" s="25"/>
      <c r="N18" s="25"/>
      <c r="O18" s="25"/>
      <c r="P18" s="32">
        <v>0</v>
      </c>
      <c r="Q18" s="33"/>
      <c r="R18" s="26"/>
      <c r="S18" s="26"/>
      <c r="T18" s="26" t="s">
        <v>125</v>
      </c>
      <c r="U18" s="26"/>
      <c r="V18" s="26"/>
      <c r="W18" s="26"/>
      <c r="X18" s="26"/>
      <c r="Y18" s="25"/>
      <c r="Z18" s="32">
        <v>0</v>
      </c>
      <c r="AA18" s="34"/>
      <c r="AD18" s="10">
        <v>0</v>
      </c>
      <c r="AE18" s="425">
        <v>0</v>
      </c>
      <c r="AF18" s="425"/>
    </row>
    <row r="19" spans="1:32" ht="14.65" customHeight="1" x14ac:dyDescent="0.15">
      <c r="A19" s="7" t="s">
        <v>14</v>
      </c>
      <c r="B19" s="7" t="s">
        <v>126</v>
      </c>
      <c r="D19" s="31"/>
      <c r="E19" s="26"/>
      <c r="F19" s="26"/>
      <c r="G19" s="26"/>
      <c r="H19" s="26" t="s">
        <v>15</v>
      </c>
      <c r="I19" s="26"/>
      <c r="J19" s="26"/>
      <c r="K19" s="25"/>
      <c r="L19" s="25"/>
      <c r="M19" s="25"/>
      <c r="N19" s="25"/>
      <c r="O19" s="25"/>
      <c r="P19" s="32">
        <v>719325</v>
      </c>
      <c r="Q19" s="33"/>
      <c r="R19" s="26"/>
      <c r="S19" s="26"/>
      <c r="T19" s="26" t="s">
        <v>44</v>
      </c>
      <c r="U19" s="26"/>
      <c r="V19" s="26"/>
      <c r="W19" s="26"/>
      <c r="X19" s="26"/>
      <c r="Y19" s="25"/>
      <c r="Z19" s="32">
        <v>1100507</v>
      </c>
      <c r="AA19" s="34"/>
      <c r="AD19" s="10">
        <v>719325492</v>
      </c>
      <c r="AE19" s="425">
        <v>1100507458</v>
      </c>
      <c r="AF19" s="425"/>
    </row>
    <row r="20" spans="1:32" ht="14.65" customHeight="1" x14ac:dyDescent="0.15">
      <c r="A20" s="7" t="s">
        <v>16</v>
      </c>
      <c r="B20" s="7" t="s">
        <v>127</v>
      </c>
      <c r="D20" s="31"/>
      <c r="E20" s="26"/>
      <c r="F20" s="26"/>
      <c r="G20" s="26"/>
      <c r="H20" s="26" t="s">
        <v>17</v>
      </c>
      <c r="I20" s="26"/>
      <c r="J20" s="26"/>
      <c r="K20" s="25"/>
      <c r="L20" s="25"/>
      <c r="M20" s="25"/>
      <c r="N20" s="25"/>
      <c r="O20" s="25"/>
      <c r="P20" s="32">
        <v>0</v>
      </c>
      <c r="Q20" s="33"/>
      <c r="R20" s="26"/>
      <c r="S20" s="26" t="s">
        <v>128</v>
      </c>
      <c r="T20" s="26"/>
      <c r="U20" s="26"/>
      <c r="V20" s="26"/>
      <c r="W20" s="26"/>
      <c r="X20" s="26"/>
      <c r="Y20" s="25"/>
      <c r="Z20" s="32">
        <v>1501032</v>
      </c>
      <c r="AA20" s="34" t="s">
        <v>410</v>
      </c>
      <c r="AD20" s="10">
        <v>0</v>
      </c>
      <c r="AE20" s="425">
        <f>IF(COUNTIF(AE21:AE28,"-")=COUNTA(AE21:AE28),"-",SUM(AE21:AE28))</f>
        <v>1501031940</v>
      </c>
      <c r="AF20" s="425"/>
    </row>
    <row r="21" spans="1:32" ht="14.65" customHeight="1" x14ac:dyDescent="0.15">
      <c r="A21" s="7" t="s">
        <v>18</v>
      </c>
      <c r="B21" s="7" t="s">
        <v>129</v>
      </c>
      <c r="D21" s="31"/>
      <c r="E21" s="26"/>
      <c r="F21" s="26"/>
      <c r="G21" s="26"/>
      <c r="H21" s="26" t="s">
        <v>19</v>
      </c>
      <c r="I21" s="26"/>
      <c r="J21" s="26"/>
      <c r="K21" s="25"/>
      <c r="L21" s="25"/>
      <c r="M21" s="25"/>
      <c r="N21" s="25"/>
      <c r="O21" s="25"/>
      <c r="P21" s="32">
        <v>21917517</v>
      </c>
      <c r="Q21" s="33"/>
      <c r="R21" s="26"/>
      <c r="S21" s="26"/>
      <c r="T21" s="26" t="s">
        <v>417</v>
      </c>
      <c r="U21" s="26"/>
      <c r="V21" s="26"/>
      <c r="W21" s="26"/>
      <c r="X21" s="26"/>
      <c r="Y21" s="25"/>
      <c r="Z21" s="32">
        <v>1367470</v>
      </c>
      <c r="AA21" s="34"/>
      <c r="AD21" s="10">
        <v>21917517204</v>
      </c>
      <c r="AE21" s="425">
        <v>1367469915</v>
      </c>
      <c r="AF21" s="425"/>
    </row>
    <row r="22" spans="1:32" ht="14.65" customHeight="1" x14ac:dyDescent="0.15">
      <c r="A22" s="7" t="s">
        <v>20</v>
      </c>
      <c r="B22" s="7" t="s">
        <v>130</v>
      </c>
      <c r="D22" s="31"/>
      <c r="E22" s="26"/>
      <c r="F22" s="26"/>
      <c r="G22" s="26"/>
      <c r="H22" s="26" t="s">
        <v>21</v>
      </c>
      <c r="I22" s="26"/>
      <c r="J22" s="26"/>
      <c r="K22" s="25"/>
      <c r="L22" s="25"/>
      <c r="M22" s="25"/>
      <c r="N22" s="25"/>
      <c r="O22" s="25"/>
      <c r="P22" s="32">
        <v>-14213932</v>
      </c>
      <c r="Q22" s="33"/>
      <c r="R22" s="26"/>
      <c r="S22" s="26"/>
      <c r="T22" s="26" t="s">
        <v>131</v>
      </c>
      <c r="U22" s="26"/>
      <c r="V22" s="26"/>
      <c r="W22" s="26"/>
      <c r="X22" s="26"/>
      <c r="Y22" s="25"/>
      <c r="Z22" s="32">
        <v>5050</v>
      </c>
      <c r="AA22" s="34"/>
      <c r="AD22" s="10">
        <v>-14213931810</v>
      </c>
      <c r="AE22" s="425">
        <v>5049635</v>
      </c>
      <c r="AF22" s="425"/>
    </row>
    <row r="23" spans="1:32" ht="14.65" customHeight="1" x14ac:dyDescent="0.15">
      <c r="A23" s="7" t="s">
        <v>336</v>
      </c>
      <c r="B23" s="7" t="s">
        <v>132</v>
      </c>
      <c r="D23" s="31"/>
      <c r="E23" s="26"/>
      <c r="F23" s="26"/>
      <c r="G23" s="26"/>
      <c r="H23" s="26" t="s">
        <v>22</v>
      </c>
      <c r="I23" s="26"/>
      <c r="J23" s="26"/>
      <c r="K23" s="25"/>
      <c r="L23" s="25"/>
      <c r="M23" s="25"/>
      <c r="N23" s="25"/>
      <c r="O23" s="25"/>
      <c r="P23" s="32">
        <v>0</v>
      </c>
      <c r="Q23" s="33"/>
      <c r="R23" s="26"/>
      <c r="S23" s="26"/>
      <c r="T23" s="26" t="s">
        <v>133</v>
      </c>
      <c r="U23" s="26"/>
      <c r="V23" s="26"/>
      <c r="W23" s="26"/>
      <c r="X23" s="26"/>
      <c r="Y23" s="25"/>
      <c r="Z23" s="32">
        <v>0</v>
      </c>
      <c r="AA23" s="34"/>
      <c r="AD23" s="10">
        <v>0</v>
      </c>
      <c r="AE23" s="425">
        <v>0</v>
      </c>
      <c r="AF23" s="425"/>
    </row>
    <row r="24" spans="1:32" ht="14.65" customHeight="1" x14ac:dyDescent="0.15">
      <c r="A24" s="7" t="s">
        <v>23</v>
      </c>
      <c r="B24" s="7" t="s">
        <v>134</v>
      </c>
      <c r="D24" s="31"/>
      <c r="E24" s="26"/>
      <c r="F24" s="26"/>
      <c r="G24" s="26"/>
      <c r="H24" s="26" t="s">
        <v>24</v>
      </c>
      <c r="I24" s="26"/>
      <c r="J24" s="26"/>
      <c r="K24" s="25"/>
      <c r="L24" s="25"/>
      <c r="M24" s="25"/>
      <c r="N24" s="25"/>
      <c r="O24" s="25"/>
      <c r="P24" s="32">
        <v>459144</v>
      </c>
      <c r="Q24" s="33"/>
      <c r="R24" s="25"/>
      <c r="S24" s="26"/>
      <c r="T24" s="26" t="s">
        <v>135</v>
      </c>
      <c r="U24" s="26"/>
      <c r="V24" s="26"/>
      <c r="W24" s="26"/>
      <c r="X24" s="26"/>
      <c r="Y24" s="25"/>
      <c r="Z24" s="32">
        <v>0</v>
      </c>
      <c r="AA24" s="34"/>
      <c r="AD24" s="10">
        <v>459144353</v>
      </c>
      <c r="AE24" s="425">
        <v>0</v>
      </c>
      <c r="AF24" s="425"/>
    </row>
    <row r="25" spans="1:32" ht="14.65" customHeight="1" x14ac:dyDescent="0.15">
      <c r="A25" s="7" t="s">
        <v>25</v>
      </c>
      <c r="B25" s="7" t="s">
        <v>136</v>
      </c>
      <c r="D25" s="31"/>
      <c r="E25" s="26"/>
      <c r="F25" s="26"/>
      <c r="G25" s="26"/>
      <c r="H25" s="26" t="s">
        <v>26</v>
      </c>
      <c r="I25" s="26"/>
      <c r="J25" s="26"/>
      <c r="K25" s="25"/>
      <c r="L25" s="25"/>
      <c r="M25" s="25"/>
      <c r="N25" s="25"/>
      <c r="O25" s="25"/>
      <c r="P25" s="32">
        <v>-286086</v>
      </c>
      <c r="Q25" s="33"/>
      <c r="R25" s="25"/>
      <c r="S25" s="26"/>
      <c r="T25" s="26" t="s">
        <v>137</v>
      </c>
      <c r="U25" s="26"/>
      <c r="V25" s="26"/>
      <c r="W25" s="26"/>
      <c r="X25" s="26"/>
      <c r="Y25" s="25"/>
      <c r="Z25" s="32">
        <v>0</v>
      </c>
      <c r="AA25" s="34"/>
      <c r="AD25" s="10">
        <v>-286086112</v>
      </c>
      <c r="AE25" s="425">
        <v>0</v>
      </c>
      <c r="AF25" s="425"/>
    </row>
    <row r="26" spans="1:32" ht="14.65" customHeight="1" x14ac:dyDescent="0.15">
      <c r="A26" s="7" t="s">
        <v>337</v>
      </c>
      <c r="B26" s="7" t="s">
        <v>138</v>
      </c>
      <c r="D26" s="31"/>
      <c r="E26" s="26"/>
      <c r="F26" s="26"/>
      <c r="G26" s="26"/>
      <c r="H26" s="26" t="s">
        <v>27</v>
      </c>
      <c r="I26" s="26"/>
      <c r="J26" s="26"/>
      <c r="K26" s="25"/>
      <c r="L26" s="25"/>
      <c r="M26" s="25"/>
      <c r="N26" s="25"/>
      <c r="O26" s="25"/>
      <c r="P26" s="32">
        <v>0</v>
      </c>
      <c r="Q26" s="33"/>
      <c r="R26" s="26"/>
      <c r="S26" s="26"/>
      <c r="T26" s="26" t="s">
        <v>139</v>
      </c>
      <c r="U26" s="26"/>
      <c r="V26" s="26"/>
      <c r="W26" s="26"/>
      <c r="X26" s="26"/>
      <c r="Y26" s="25"/>
      <c r="Z26" s="32">
        <v>80481</v>
      </c>
      <c r="AA26" s="34"/>
      <c r="AD26" s="10">
        <v>0</v>
      </c>
      <c r="AE26" s="425">
        <v>80480575</v>
      </c>
      <c r="AF26" s="425"/>
    </row>
    <row r="27" spans="1:32" ht="14.65" customHeight="1" x14ac:dyDescent="0.15">
      <c r="A27" s="7" t="s">
        <v>28</v>
      </c>
      <c r="B27" s="7" t="s">
        <v>140</v>
      </c>
      <c r="D27" s="31"/>
      <c r="E27" s="26"/>
      <c r="F27" s="26"/>
      <c r="G27" s="26"/>
      <c r="H27" s="26" t="s">
        <v>29</v>
      </c>
      <c r="I27" s="35"/>
      <c r="J27" s="35"/>
      <c r="K27" s="36"/>
      <c r="L27" s="36"/>
      <c r="M27" s="36"/>
      <c r="N27" s="36"/>
      <c r="O27" s="36"/>
      <c r="P27" s="32">
        <v>0</v>
      </c>
      <c r="Q27" s="33"/>
      <c r="R27" s="26"/>
      <c r="S27" s="26"/>
      <c r="T27" s="26" t="s">
        <v>141</v>
      </c>
      <c r="U27" s="26"/>
      <c r="V27" s="26"/>
      <c r="W27" s="26"/>
      <c r="X27" s="26"/>
      <c r="Y27" s="25"/>
      <c r="Z27" s="32">
        <v>47780</v>
      </c>
      <c r="AA27" s="34"/>
      <c r="AD27" s="10">
        <v>0</v>
      </c>
      <c r="AE27" s="425">
        <v>47779500</v>
      </c>
      <c r="AF27" s="425"/>
    </row>
    <row r="28" spans="1:32" ht="14.65" customHeight="1" x14ac:dyDescent="0.15">
      <c r="A28" s="7" t="s">
        <v>30</v>
      </c>
      <c r="B28" s="7" t="s">
        <v>142</v>
      </c>
      <c r="D28" s="31"/>
      <c r="E28" s="26"/>
      <c r="F28" s="26"/>
      <c r="G28" s="26"/>
      <c r="H28" s="26" t="s">
        <v>31</v>
      </c>
      <c r="I28" s="35"/>
      <c r="J28" s="35"/>
      <c r="K28" s="36"/>
      <c r="L28" s="36"/>
      <c r="M28" s="36"/>
      <c r="N28" s="36"/>
      <c r="O28" s="36"/>
      <c r="P28" s="32">
        <v>0</v>
      </c>
      <c r="Q28" s="33"/>
      <c r="R28" s="26"/>
      <c r="S28" s="26"/>
      <c r="T28" s="26" t="s">
        <v>44</v>
      </c>
      <c r="U28" s="26"/>
      <c r="V28" s="26"/>
      <c r="W28" s="26"/>
      <c r="X28" s="26"/>
      <c r="Y28" s="25"/>
      <c r="Z28" s="32">
        <v>252</v>
      </c>
      <c r="AA28" s="34"/>
      <c r="AD28" s="10">
        <v>0</v>
      </c>
      <c r="AE28" s="425">
        <v>252315</v>
      </c>
      <c r="AF28" s="425"/>
    </row>
    <row r="29" spans="1:32" ht="14.65" customHeight="1" x14ac:dyDescent="0.15">
      <c r="A29" s="7" t="s">
        <v>338</v>
      </c>
      <c r="B29" s="7" t="s">
        <v>115</v>
      </c>
      <c r="D29" s="31"/>
      <c r="E29" s="26"/>
      <c r="F29" s="26"/>
      <c r="G29" s="26"/>
      <c r="H29" s="26" t="s">
        <v>32</v>
      </c>
      <c r="I29" s="35"/>
      <c r="J29" s="35"/>
      <c r="K29" s="36"/>
      <c r="L29" s="36"/>
      <c r="M29" s="36"/>
      <c r="N29" s="36"/>
      <c r="O29" s="36"/>
      <c r="P29" s="32">
        <v>0</v>
      </c>
      <c r="Q29" s="33"/>
      <c r="R29" s="37" t="s">
        <v>116</v>
      </c>
      <c r="S29" s="38"/>
      <c r="T29" s="38"/>
      <c r="U29" s="38"/>
      <c r="V29" s="38"/>
      <c r="W29" s="38"/>
      <c r="X29" s="38"/>
      <c r="Y29" s="38"/>
      <c r="Z29" s="39">
        <v>13418800</v>
      </c>
      <c r="AA29" s="40"/>
      <c r="AD29" s="10">
        <v>0</v>
      </c>
      <c r="AE29" s="425">
        <f>IF(AND(AE14="-",AE20="-"),"-",SUM(AE14,AE20))</f>
        <v>13418800143</v>
      </c>
      <c r="AF29" s="425"/>
    </row>
    <row r="30" spans="1:32" ht="14.65" customHeight="1" x14ac:dyDescent="0.15">
      <c r="A30" s="7" t="s">
        <v>33</v>
      </c>
      <c r="D30" s="31"/>
      <c r="E30" s="26"/>
      <c r="F30" s="26"/>
      <c r="G30" s="26"/>
      <c r="H30" s="26" t="s">
        <v>34</v>
      </c>
      <c r="I30" s="35"/>
      <c r="J30" s="35"/>
      <c r="K30" s="36"/>
      <c r="L30" s="36"/>
      <c r="M30" s="36"/>
      <c r="N30" s="36"/>
      <c r="O30" s="36"/>
      <c r="P30" s="32">
        <v>0</v>
      </c>
      <c r="Q30" s="33"/>
      <c r="R30" s="26" t="s">
        <v>339</v>
      </c>
      <c r="S30" s="41"/>
      <c r="T30" s="41"/>
      <c r="U30" s="41"/>
      <c r="V30" s="41"/>
      <c r="W30" s="41"/>
      <c r="X30" s="41"/>
      <c r="Y30" s="41"/>
      <c r="Z30" s="42"/>
      <c r="AA30" s="43"/>
      <c r="AD30" s="10">
        <v>0</v>
      </c>
      <c r="AE30" s="425"/>
      <c r="AF30" s="425"/>
    </row>
    <row r="31" spans="1:32" ht="14.65" customHeight="1" x14ac:dyDescent="0.15">
      <c r="A31" s="7" t="s">
        <v>35</v>
      </c>
      <c r="B31" s="7" t="s">
        <v>145</v>
      </c>
      <c r="D31" s="31"/>
      <c r="E31" s="26"/>
      <c r="F31" s="26"/>
      <c r="G31" s="26"/>
      <c r="H31" s="26" t="s">
        <v>36</v>
      </c>
      <c r="I31" s="35"/>
      <c r="J31" s="35"/>
      <c r="K31" s="36"/>
      <c r="L31" s="36"/>
      <c r="M31" s="36"/>
      <c r="N31" s="36"/>
      <c r="O31" s="36"/>
      <c r="P31" s="32">
        <v>0</v>
      </c>
      <c r="Q31" s="33"/>
      <c r="R31" s="26"/>
      <c r="S31" s="26" t="s">
        <v>146</v>
      </c>
      <c r="T31" s="26"/>
      <c r="U31" s="26"/>
      <c r="V31" s="26"/>
      <c r="W31" s="26"/>
      <c r="X31" s="26"/>
      <c r="Y31" s="25"/>
      <c r="Z31" s="32">
        <v>37022255</v>
      </c>
      <c r="AA31" s="34"/>
      <c r="AD31" s="10">
        <v>0</v>
      </c>
      <c r="AE31" s="425">
        <v>37022255071</v>
      </c>
      <c r="AF31" s="425"/>
    </row>
    <row r="32" spans="1:32" ht="14.65" customHeight="1" x14ac:dyDescent="0.15">
      <c r="A32" s="7" t="s">
        <v>340</v>
      </c>
      <c r="B32" s="7" t="s">
        <v>147</v>
      </c>
      <c r="D32" s="31"/>
      <c r="E32" s="26"/>
      <c r="F32" s="26"/>
      <c r="G32" s="26"/>
      <c r="H32" s="26" t="s">
        <v>37</v>
      </c>
      <c r="I32" s="35"/>
      <c r="J32" s="35"/>
      <c r="K32" s="36"/>
      <c r="L32" s="36"/>
      <c r="M32" s="36"/>
      <c r="N32" s="36"/>
      <c r="O32" s="36"/>
      <c r="P32" s="32">
        <v>0</v>
      </c>
      <c r="Q32" s="33"/>
      <c r="R32" s="26"/>
      <c r="S32" s="25" t="s">
        <v>148</v>
      </c>
      <c r="T32" s="26"/>
      <c r="U32" s="26"/>
      <c r="V32" s="26"/>
      <c r="W32" s="26"/>
      <c r="X32" s="26"/>
      <c r="Y32" s="25"/>
      <c r="Z32" s="32">
        <v>-12946843</v>
      </c>
      <c r="AA32" s="34"/>
      <c r="AD32" s="10">
        <v>0</v>
      </c>
      <c r="AE32" s="425">
        <v>-12946842851</v>
      </c>
      <c r="AF32" s="425"/>
    </row>
    <row r="33" spans="1:32" ht="14.65" customHeight="1" x14ac:dyDescent="0.15">
      <c r="A33" s="7" t="s">
        <v>38</v>
      </c>
      <c r="D33" s="31"/>
      <c r="E33" s="26"/>
      <c r="F33" s="26"/>
      <c r="G33" s="26"/>
      <c r="H33" s="26" t="s">
        <v>39</v>
      </c>
      <c r="I33" s="35"/>
      <c r="J33" s="35"/>
      <c r="K33" s="36"/>
      <c r="L33" s="36"/>
      <c r="M33" s="36"/>
      <c r="N33" s="36"/>
      <c r="O33" s="36"/>
      <c r="P33" s="32">
        <v>0</v>
      </c>
      <c r="Q33" s="33"/>
      <c r="R33" s="31"/>
      <c r="S33" s="26"/>
      <c r="T33" s="26"/>
      <c r="U33" s="26"/>
      <c r="V33" s="26"/>
      <c r="W33" s="26"/>
      <c r="X33" s="26"/>
      <c r="Y33" s="25"/>
      <c r="Z33" s="32"/>
      <c r="AA33" s="44"/>
      <c r="AD33" s="10">
        <v>0</v>
      </c>
      <c r="AE33" s="425"/>
      <c r="AF33" s="425"/>
    </row>
    <row r="34" spans="1:32" ht="14.65" customHeight="1" x14ac:dyDescent="0.15">
      <c r="A34" s="7" t="s">
        <v>40</v>
      </c>
      <c r="D34" s="31"/>
      <c r="E34" s="26"/>
      <c r="F34" s="26"/>
      <c r="G34" s="26"/>
      <c r="H34" s="26" t="s">
        <v>41</v>
      </c>
      <c r="I34" s="35"/>
      <c r="J34" s="35"/>
      <c r="K34" s="36"/>
      <c r="L34" s="36"/>
      <c r="M34" s="36"/>
      <c r="N34" s="36"/>
      <c r="O34" s="36"/>
      <c r="P34" s="32">
        <v>0</v>
      </c>
      <c r="Q34" s="33"/>
      <c r="R34" s="31"/>
      <c r="S34" s="26"/>
      <c r="T34" s="26"/>
      <c r="U34" s="26"/>
      <c r="V34" s="26"/>
      <c r="W34" s="26"/>
      <c r="X34" s="26"/>
      <c r="Y34" s="25"/>
      <c r="Z34" s="32"/>
      <c r="AA34" s="44"/>
      <c r="AD34" s="10">
        <v>0</v>
      </c>
      <c r="AE34" s="425"/>
      <c r="AF34" s="425"/>
    </row>
    <row r="35" spans="1:32" ht="14.65" customHeight="1" x14ac:dyDescent="0.15">
      <c r="A35" s="7" t="s">
        <v>341</v>
      </c>
      <c r="D35" s="31"/>
      <c r="E35" s="26"/>
      <c r="F35" s="26"/>
      <c r="G35" s="26"/>
      <c r="H35" s="26" t="s">
        <v>42</v>
      </c>
      <c r="I35" s="35"/>
      <c r="J35" s="35"/>
      <c r="K35" s="36"/>
      <c r="L35" s="36"/>
      <c r="M35" s="36"/>
      <c r="N35" s="36"/>
      <c r="O35" s="36"/>
      <c r="P35" s="32">
        <v>0</v>
      </c>
      <c r="Q35" s="33"/>
      <c r="R35" s="45"/>
      <c r="S35" s="46"/>
      <c r="T35" s="46"/>
      <c r="U35" s="46"/>
      <c r="V35" s="46"/>
      <c r="W35" s="46"/>
      <c r="X35" s="46"/>
      <c r="Y35" s="46"/>
      <c r="Z35" s="32"/>
      <c r="AA35" s="34"/>
      <c r="AD35" s="10">
        <v>0</v>
      </c>
      <c r="AE35" s="425"/>
      <c r="AF35" s="425"/>
    </row>
    <row r="36" spans="1:32" ht="14.65" customHeight="1" x14ac:dyDescent="0.15">
      <c r="A36" s="7" t="s">
        <v>43</v>
      </c>
      <c r="D36" s="31"/>
      <c r="E36" s="26"/>
      <c r="F36" s="26"/>
      <c r="G36" s="26"/>
      <c r="H36" s="26" t="s">
        <v>44</v>
      </c>
      <c r="I36" s="26"/>
      <c r="J36" s="26"/>
      <c r="K36" s="25"/>
      <c r="L36" s="25"/>
      <c r="M36" s="25"/>
      <c r="N36" s="25"/>
      <c r="O36" s="25"/>
      <c r="P36" s="32">
        <v>4860</v>
      </c>
      <c r="Q36" s="33"/>
      <c r="R36" s="31"/>
      <c r="S36" s="41"/>
      <c r="T36" s="41"/>
      <c r="U36" s="41"/>
      <c r="V36" s="41"/>
      <c r="W36" s="41"/>
      <c r="X36" s="41"/>
      <c r="Y36" s="41"/>
      <c r="Z36" s="42"/>
      <c r="AA36" s="47"/>
      <c r="AD36" s="10">
        <v>4860000</v>
      </c>
      <c r="AE36" s="425"/>
      <c r="AF36" s="425"/>
    </row>
    <row r="37" spans="1:32" ht="14.65" customHeight="1" x14ac:dyDescent="0.15">
      <c r="A37" s="7" t="s">
        <v>45</v>
      </c>
      <c r="D37" s="31"/>
      <c r="E37" s="26"/>
      <c r="F37" s="26"/>
      <c r="G37" s="26"/>
      <c r="H37" s="26" t="s">
        <v>46</v>
      </c>
      <c r="I37" s="26"/>
      <c r="J37" s="26"/>
      <c r="K37" s="25"/>
      <c r="L37" s="25"/>
      <c r="M37" s="25"/>
      <c r="N37" s="25"/>
      <c r="O37" s="25"/>
      <c r="P37" s="32">
        <v>-816</v>
      </c>
      <c r="Q37" s="33"/>
      <c r="R37" s="26"/>
      <c r="S37" s="41"/>
      <c r="T37" s="41"/>
      <c r="U37" s="41"/>
      <c r="V37" s="41"/>
      <c r="W37" s="41"/>
      <c r="X37" s="41"/>
      <c r="Y37" s="41"/>
      <c r="Z37" s="42"/>
      <c r="AA37" s="47"/>
      <c r="AD37" s="10">
        <v>-816441</v>
      </c>
      <c r="AE37" s="425"/>
      <c r="AF37" s="425"/>
    </row>
    <row r="38" spans="1:32" ht="14.65" customHeight="1" x14ac:dyDescent="0.15">
      <c r="A38" s="7" t="s">
        <v>342</v>
      </c>
      <c r="D38" s="31"/>
      <c r="E38" s="26"/>
      <c r="F38" s="26"/>
      <c r="G38" s="26"/>
      <c r="H38" s="26" t="s">
        <v>47</v>
      </c>
      <c r="I38" s="26"/>
      <c r="J38" s="26"/>
      <c r="K38" s="25"/>
      <c r="L38" s="25"/>
      <c r="M38" s="25"/>
      <c r="N38" s="25"/>
      <c r="O38" s="25"/>
      <c r="P38" s="32">
        <v>0</v>
      </c>
      <c r="Q38" s="33"/>
      <c r="R38" s="26"/>
      <c r="S38" s="26"/>
      <c r="T38" s="26"/>
      <c r="U38" s="26"/>
      <c r="V38" s="26"/>
      <c r="W38" s="26"/>
      <c r="X38" s="26"/>
      <c r="Y38" s="25"/>
      <c r="Z38" s="32"/>
      <c r="AA38" s="44"/>
      <c r="AD38" s="10">
        <v>0</v>
      </c>
      <c r="AE38" s="425"/>
      <c r="AF38" s="425"/>
    </row>
    <row r="39" spans="1:32" ht="14.65" customHeight="1" x14ac:dyDescent="0.15">
      <c r="A39" s="7" t="s">
        <v>48</v>
      </c>
      <c r="D39" s="31"/>
      <c r="E39" s="26"/>
      <c r="F39" s="26"/>
      <c r="G39" s="26"/>
      <c r="H39" s="26" t="s">
        <v>49</v>
      </c>
      <c r="I39" s="26"/>
      <c r="J39" s="26"/>
      <c r="K39" s="25"/>
      <c r="L39" s="25"/>
      <c r="M39" s="25"/>
      <c r="N39" s="25"/>
      <c r="O39" s="25"/>
      <c r="P39" s="32">
        <v>178226</v>
      </c>
      <c r="Q39" s="33"/>
      <c r="R39" s="26"/>
      <c r="S39" s="25"/>
      <c r="T39" s="26"/>
      <c r="U39" s="26"/>
      <c r="V39" s="26"/>
      <c r="W39" s="26"/>
      <c r="X39" s="26"/>
      <c r="Y39" s="25"/>
      <c r="Z39" s="32"/>
      <c r="AA39" s="44"/>
      <c r="AD39" s="10">
        <v>178226050</v>
      </c>
      <c r="AE39" s="425"/>
      <c r="AF39" s="425"/>
    </row>
    <row r="40" spans="1:32" ht="14.65" customHeight="1" x14ac:dyDescent="0.15">
      <c r="A40" s="7" t="s">
        <v>50</v>
      </c>
      <c r="D40" s="31"/>
      <c r="E40" s="26"/>
      <c r="F40" s="26"/>
      <c r="G40" s="26" t="s">
        <v>51</v>
      </c>
      <c r="H40" s="26"/>
      <c r="I40" s="26"/>
      <c r="J40" s="26"/>
      <c r="K40" s="25"/>
      <c r="L40" s="25"/>
      <c r="M40" s="25"/>
      <c r="N40" s="25"/>
      <c r="O40" s="25"/>
      <c r="P40" s="32">
        <v>16251402</v>
      </c>
      <c r="Q40" s="33" t="s">
        <v>410</v>
      </c>
      <c r="R40" s="24"/>
      <c r="S40" s="25"/>
      <c r="T40" s="25"/>
      <c r="U40" s="25"/>
      <c r="V40" s="25"/>
      <c r="W40" s="25"/>
      <c r="X40" s="25"/>
      <c r="Y40" s="48"/>
      <c r="Z40" s="32"/>
      <c r="AA40" s="44"/>
      <c r="AD40" s="10">
        <f>IF(COUNTIF(AD41:AD52,"-")=COUNTA(AD41:AD52),"-",SUM(AD41:AD52))</f>
        <v>16251401815</v>
      </c>
      <c r="AE40" s="425"/>
      <c r="AF40" s="425"/>
    </row>
    <row r="41" spans="1:32" ht="14.65" customHeight="1" x14ac:dyDescent="0.15">
      <c r="A41" s="7" t="s">
        <v>52</v>
      </c>
      <c r="D41" s="31"/>
      <c r="E41" s="26"/>
      <c r="F41" s="26"/>
      <c r="G41" s="26"/>
      <c r="H41" s="26" t="s">
        <v>10</v>
      </c>
      <c r="I41" s="26"/>
      <c r="J41" s="26"/>
      <c r="K41" s="25"/>
      <c r="L41" s="25"/>
      <c r="M41" s="25"/>
      <c r="N41" s="25"/>
      <c r="O41" s="25"/>
      <c r="P41" s="32">
        <v>1299128</v>
      </c>
      <c r="Q41" s="33"/>
      <c r="R41" s="25"/>
      <c r="S41" s="25"/>
      <c r="T41" s="25"/>
      <c r="U41" s="25"/>
      <c r="V41" s="25"/>
      <c r="W41" s="25"/>
      <c r="X41" s="25"/>
      <c r="Y41" s="25"/>
      <c r="Z41" s="32"/>
      <c r="AA41" s="44"/>
      <c r="AD41" s="10">
        <v>1299127618</v>
      </c>
      <c r="AE41" s="425"/>
      <c r="AF41" s="425"/>
    </row>
    <row r="42" spans="1:32" ht="14.65" customHeight="1" x14ac:dyDescent="0.15">
      <c r="A42" s="7" t="s">
        <v>53</v>
      </c>
      <c r="D42" s="31"/>
      <c r="E42" s="26"/>
      <c r="F42" s="26"/>
      <c r="G42" s="26"/>
      <c r="H42" s="26" t="s">
        <v>13</v>
      </c>
      <c r="I42" s="26"/>
      <c r="J42" s="26"/>
      <c r="K42" s="25"/>
      <c r="L42" s="25"/>
      <c r="M42" s="25"/>
      <c r="N42" s="25"/>
      <c r="O42" s="25"/>
      <c r="P42" s="32">
        <v>0</v>
      </c>
      <c r="Q42" s="33"/>
      <c r="R42" s="49"/>
      <c r="S42" s="49"/>
      <c r="T42" s="49"/>
      <c r="U42" s="49"/>
      <c r="V42" s="49"/>
      <c r="W42" s="49"/>
      <c r="X42" s="49"/>
      <c r="Y42" s="49"/>
      <c r="Z42" s="28"/>
      <c r="AA42" s="50"/>
      <c r="AD42" s="10">
        <v>0</v>
      </c>
      <c r="AE42" s="425"/>
      <c r="AF42" s="425"/>
    </row>
    <row r="43" spans="1:32" ht="14.65" customHeight="1" x14ac:dyDescent="0.15">
      <c r="A43" s="7" t="s">
        <v>54</v>
      </c>
      <c r="D43" s="31"/>
      <c r="E43" s="26"/>
      <c r="F43" s="26"/>
      <c r="G43" s="26"/>
      <c r="H43" s="26" t="s">
        <v>19</v>
      </c>
      <c r="I43" s="26"/>
      <c r="J43" s="26"/>
      <c r="K43" s="25"/>
      <c r="L43" s="25"/>
      <c r="M43" s="25"/>
      <c r="N43" s="25"/>
      <c r="O43" s="25"/>
      <c r="P43" s="32">
        <v>1890904</v>
      </c>
      <c r="Q43" s="33"/>
      <c r="R43" s="49"/>
      <c r="S43" s="49"/>
      <c r="T43" s="49"/>
      <c r="U43" s="49"/>
      <c r="V43" s="49"/>
      <c r="W43" s="49"/>
      <c r="X43" s="49"/>
      <c r="Y43" s="49"/>
      <c r="Z43" s="28"/>
      <c r="AA43" s="50"/>
      <c r="AD43" s="10">
        <v>1890903580</v>
      </c>
      <c r="AE43" s="425"/>
      <c r="AF43" s="425"/>
    </row>
    <row r="44" spans="1:32" ht="14.65" customHeight="1" x14ac:dyDescent="0.15">
      <c r="A44" s="7" t="s">
        <v>55</v>
      </c>
      <c r="D44" s="31"/>
      <c r="E44" s="26"/>
      <c r="F44" s="26"/>
      <c r="G44" s="26"/>
      <c r="H44" s="26" t="s">
        <v>21</v>
      </c>
      <c r="I44" s="26"/>
      <c r="J44" s="26"/>
      <c r="K44" s="25"/>
      <c r="L44" s="25"/>
      <c r="M44" s="25"/>
      <c r="N44" s="25"/>
      <c r="O44" s="25"/>
      <c r="P44" s="32">
        <v>-853167</v>
      </c>
      <c r="Q44" s="33"/>
      <c r="R44" s="49"/>
      <c r="S44" s="49"/>
      <c r="T44" s="49"/>
      <c r="U44" s="49"/>
      <c r="V44" s="49"/>
      <c r="W44" s="49"/>
      <c r="X44" s="49"/>
      <c r="Y44" s="49"/>
      <c r="Z44" s="28"/>
      <c r="AA44" s="50"/>
      <c r="AD44" s="10">
        <v>-853166530</v>
      </c>
      <c r="AE44" s="425"/>
      <c r="AF44" s="425"/>
    </row>
    <row r="45" spans="1:32" ht="14.65" customHeight="1" x14ac:dyDescent="0.15">
      <c r="A45" s="7" t="s">
        <v>56</v>
      </c>
      <c r="D45" s="31"/>
      <c r="E45" s="26"/>
      <c r="F45" s="26"/>
      <c r="G45" s="26"/>
      <c r="H45" s="26" t="s">
        <v>22</v>
      </c>
      <c r="I45" s="26"/>
      <c r="J45" s="26"/>
      <c r="K45" s="25"/>
      <c r="L45" s="25"/>
      <c r="M45" s="25"/>
      <c r="N45" s="25"/>
      <c r="O45" s="25"/>
      <c r="P45" s="32">
        <v>0</v>
      </c>
      <c r="Q45" s="33"/>
      <c r="R45" s="49"/>
      <c r="S45" s="49"/>
      <c r="T45" s="49"/>
      <c r="U45" s="49"/>
      <c r="V45" s="49"/>
      <c r="W45" s="49"/>
      <c r="X45" s="49"/>
      <c r="Y45" s="49"/>
      <c r="Z45" s="28"/>
      <c r="AA45" s="50"/>
      <c r="AD45" s="10">
        <v>0</v>
      </c>
      <c r="AE45" s="425"/>
      <c r="AF45" s="425"/>
    </row>
    <row r="46" spans="1:32" ht="14.65" customHeight="1" x14ac:dyDescent="0.15">
      <c r="A46" s="7" t="s">
        <v>57</v>
      </c>
      <c r="D46" s="31"/>
      <c r="E46" s="26"/>
      <c r="F46" s="26"/>
      <c r="G46" s="26"/>
      <c r="H46" s="26" t="s">
        <v>24</v>
      </c>
      <c r="I46" s="26"/>
      <c r="J46" s="26"/>
      <c r="K46" s="25"/>
      <c r="L46" s="25"/>
      <c r="M46" s="25"/>
      <c r="N46" s="25"/>
      <c r="O46" s="25"/>
      <c r="P46" s="32">
        <v>29228432</v>
      </c>
      <c r="Q46" s="33"/>
      <c r="R46" s="49"/>
      <c r="S46" s="49"/>
      <c r="T46" s="49"/>
      <c r="U46" s="49"/>
      <c r="V46" s="49"/>
      <c r="W46" s="49"/>
      <c r="X46" s="49"/>
      <c r="Y46" s="49"/>
      <c r="Z46" s="28"/>
      <c r="AA46" s="50"/>
      <c r="AD46" s="10">
        <v>29228431996</v>
      </c>
      <c r="AE46" s="425"/>
      <c r="AF46" s="425"/>
    </row>
    <row r="47" spans="1:32" ht="14.65" customHeight="1" x14ac:dyDescent="0.15">
      <c r="A47" s="7" t="s">
        <v>58</v>
      </c>
      <c r="D47" s="31"/>
      <c r="E47" s="26"/>
      <c r="F47" s="26"/>
      <c r="G47" s="26"/>
      <c r="H47" s="26" t="s">
        <v>26</v>
      </c>
      <c r="I47" s="26"/>
      <c r="J47" s="26"/>
      <c r="K47" s="25"/>
      <c r="L47" s="25"/>
      <c r="M47" s="25"/>
      <c r="N47" s="25"/>
      <c r="O47" s="25"/>
      <c r="P47" s="32">
        <v>-15423464</v>
      </c>
      <c r="Q47" s="33"/>
      <c r="R47" s="49"/>
      <c r="S47" s="49"/>
      <c r="T47" s="49"/>
      <c r="U47" s="49"/>
      <c r="V47" s="49"/>
      <c r="W47" s="49"/>
      <c r="X47" s="49"/>
      <c r="Y47" s="49"/>
      <c r="Z47" s="28"/>
      <c r="AA47" s="50"/>
      <c r="AD47" s="10">
        <v>-15423464354</v>
      </c>
      <c r="AE47" s="425"/>
      <c r="AF47" s="425"/>
    </row>
    <row r="48" spans="1:32" ht="14.65" customHeight="1" x14ac:dyDescent="0.15">
      <c r="A48" s="7" t="s">
        <v>59</v>
      </c>
      <c r="D48" s="31"/>
      <c r="E48" s="26"/>
      <c r="F48" s="26"/>
      <c r="G48" s="26"/>
      <c r="H48" s="26" t="s">
        <v>27</v>
      </c>
      <c r="I48" s="26"/>
      <c r="J48" s="26"/>
      <c r="K48" s="25"/>
      <c r="L48" s="25"/>
      <c r="M48" s="25"/>
      <c r="N48" s="25"/>
      <c r="O48" s="25"/>
      <c r="P48" s="32">
        <v>0</v>
      </c>
      <c r="Q48" s="33"/>
      <c r="R48" s="49"/>
      <c r="S48" s="49"/>
      <c r="T48" s="49"/>
      <c r="U48" s="49"/>
      <c r="V48" s="49"/>
      <c r="W48" s="49"/>
      <c r="X48" s="49"/>
      <c r="Y48" s="49"/>
      <c r="Z48" s="28"/>
      <c r="AA48" s="50"/>
      <c r="AD48" s="10">
        <v>0</v>
      </c>
      <c r="AE48" s="425"/>
      <c r="AF48" s="425"/>
    </row>
    <row r="49" spans="1:32" ht="14.65" customHeight="1" x14ac:dyDescent="0.15">
      <c r="A49" s="7" t="s">
        <v>60</v>
      </c>
      <c r="D49" s="31"/>
      <c r="E49" s="26"/>
      <c r="F49" s="26"/>
      <c r="G49" s="26"/>
      <c r="H49" s="26" t="s">
        <v>44</v>
      </c>
      <c r="I49" s="26"/>
      <c r="J49" s="26"/>
      <c r="K49" s="25"/>
      <c r="L49" s="25"/>
      <c r="M49" s="25"/>
      <c r="N49" s="25"/>
      <c r="O49" s="25"/>
      <c r="P49" s="32">
        <v>0</v>
      </c>
      <c r="Q49" s="33"/>
      <c r="R49" s="49"/>
      <c r="S49" s="49"/>
      <c r="T49" s="49"/>
      <c r="U49" s="49"/>
      <c r="V49" s="49"/>
      <c r="W49" s="49"/>
      <c r="X49" s="49"/>
      <c r="Y49" s="49"/>
      <c r="Z49" s="28"/>
      <c r="AA49" s="50"/>
      <c r="AD49" s="10">
        <v>0</v>
      </c>
      <c r="AE49" s="425"/>
      <c r="AF49" s="425"/>
    </row>
    <row r="50" spans="1:32" ht="14.65" customHeight="1" x14ac:dyDescent="0.15">
      <c r="A50" s="7" t="s">
        <v>61</v>
      </c>
      <c r="D50" s="31"/>
      <c r="E50" s="26"/>
      <c r="F50" s="26"/>
      <c r="G50" s="26"/>
      <c r="H50" s="26" t="s">
        <v>46</v>
      </c>
      <c r="I50" s="26"/>
      <c r="J50" s="26"/>
      <c r="K50" s="25"/>
      <c r="L50" s="25"/>
      <c r="M50" s="25"/>
      <c r="N50" s="25"/>
      <c r="O50" s="25"/>
      <c r="P50" s="32">
        <v>0</v>
      </c>
      <c r="Q50" s="33"/>
      <c r="R50" s="49"/>
      <c r="S50" s="49"/>
      <c r="T50" s="49"/>
      <c r="U50" s="49"/>
      <c r="V50" s="49"/>
      <c r="W50" s="49"/>
      <c r="X50" s="49"/>
      <c r="Y50" s="49"/>
      <c r="Z50" s="28"/>
      <c r="AA50" s="50"/>
      <c r="AD50" s="10">
        <v>0</v>
      </c>
      <c r="AE50" s="425"/>
      <c r="AF50" s="425"/>
    </row>
    <row r="51" spans="1:32" ht="14.65" customHeight="1" x14ac:dyDescent="0.15">
      <c r="A51" s="7" t="s">
        <v>62</v>
      </c>
      <c r="D51" s="31"/>
      <c r="E51" s="26"/>
      <c r="F51" s="26"/>
      <c r="G51" s="26"/>
      <c r="H51" s="26" t="s">
        <v>47</v>
      </c>
      <c r="I51" s="26"/>
      <c r="J51" s="26"/>
      <c r="K51" s="25"/>
      <c r="L51" s="25"/>
      <c r="M51" s="25"/>
      <c r="N51" s="25"/>
      <c r="O51" s="25"/>
      <c r="P51" s="32">
        <v>0</v>
      </c>
      <c r="Q51" s="33"/>
      <c r="R51" s="49"/>
      <c r="S51" s="49"/>
      <c r="T51" s="49"/>
      <c r="U51" s="49"/>
      <c r="V51" s="49"/>
      <c r="W51" s="49"/>
      <c r="X51" s="49"/>
      <c r="Y51" s="49"/>
      <c r="Z51" s="28"/>
      <c r="AA51" s="50"/>
      <c r="AD51" s="10">
        <v>0</v>
      </c>
      <c r="AE51" s="425"/>
      <c r="AF51" s="425"/>
    </row>
    <row r="52" spans="1:32" ht="14.65" customHeight="1" x14ac:dyDescent="0.15">
      <c r="A52" s="7" t="s">
        <v>63</v>
      </c>
      <c r="D52" s="31"/>
      <c r="E52" s="26"/>
      <c r="F52" s="26"/>
      <c r="G52" s="26"/>
      <c r="H52" s="26" t="s">
        <v>49</v>
      </c>
      <c r="I52" s="26"/>
      <c r="J52" s="26"/>
      <c r="K52" s="25"/>
      <c r="L52" s="25"/>
      <c r="M52" s="25"/>
      <c r="N52" s="25"/>
      <c r="O52" s="25"/>
      <c r="P52" s="32">
        <v>109570</v>
      </c>
      <c r="Q52" s="33"/>
      <c r="R52" s="49"/>
      <c r="S52" s="49"/>
      <c r="T52" s="49"/>
      <c r="U52" s="49"/>
      <c r="V52" s="49"/>
      <c r="W52" s="49"/>
      <c r="X52" s="49"/>
      <c r="Y52" s="49"/>
      <c r="Z52" s="28"/>
      <c r="AA52" s="50"/>
      <c r="AD52" s="10">
        <v>109569505</v>
      </c>
      <c r="AE52" s="425"/>
      <c r="AF52" s="425"/>
    </row>
    <row r="53" spans="1:32" ht="14.65" customHeight="1" x14ac:dyDescent="0.15">
      <c r="A53" s="7" t="s">
        <v>64</v>
      </c>
      <c r="D53" s="31"/>
      <c r="E53" s="26"/>
      <c r="F53" s="26"/>
      <c r="G53" s="26" t="s">
        <v>65</v>
      </c>
      <c r="H53" s="35"/>
      <c r="I53" s="35"/>
      <c r="J53" s="35"/>
      <c r="K53" s="36"/>
      <c r="L53" s="36"/>
      <c r="M53" s="36"/>
      <c r="N53" s="36"/>
      <c r="O53" s="36"/>
      <c r="P53" s="32">
        <v>2448091</v>
      </c>
      <c r="Q53" s="33"/>
      <c r="R53" s="49"/>
      <c r="S53" s="49"/>
      <c r="T53" s="49"/>
      <c r="U53" s="49"/>
      <c r="V53" s="49"/>
      <c r="W53" s="49"/>
      <c r="X53" s="49"/>
      <c r="Y53" s="49"/>
      <c r="Z53" s="28"/>
      <c r="AA53" s="50"/>
      <c r="AD53" s="10">
        <v>2448090852</v>
      </c>
      <c r="AE53" s="425"/>
      <c r="AF53" s="425"/>
    </row>
    <row r="54" spans="1:32" ht="14.65" customHeight="1" x14ac:dyDescent="0.15">
      <c r="A54" s="7" t="s">
        <v>66</v>
      </c>
      <c r="D54" s="31"/>
      <c r="E54" s="26"/>
      <c r="F54" s="26"/>
      <c r="G54" s="26" t="s">
        <v>67</v>
      </c>
      <c r="H54" s="35"/>
      <c r="I54" s="35"/>
      <c r="J54" s="35"/>
      <c r="K54" s="36"/>
      <c r="L54" s="36"/>
      <c r="M54" s="36"/>
      <c r="N54" s="36"/>
      <c r="O54" s="36"/>
      <c r="P54" s="32">
        <v>-1626718</v>
      </c>
      <c r="Q54" s="33"/>
      <c r="R54" s="49"/>
      <c r="S54" s="49"/>
      <c r="T54" s="49"/>
      <c r="U54" s="49"/>
      <c r="V54" s="49"/>
      <c r="W54" s="49"/>
      <c r="X54" s="49"/>
      <c r="Y54" s="49"/>
      <c r="Z54" s="28"/>
      <c r="AA54" s="50"/>
      <c r="AD54" s="10">
        <v>-1626717566</v>
      </c>
      <c r="AE54" s="425"/>
      <c r="AF54" s="425"/>
    </row>
    <row r="55" spans="1:32" ht="14.65" customHeight="1" x14ac:dyDescent="0.15">
      <c r="A55" s="7">
        <v>1305000</v>
      </c>
      <c r="D55" s="31"/>
      <c r="E55" s="26"/>
      <c r="F55" s="26"/>
      <c r="G55" s="26" t="s">
        <v>68</v>
      </c>
      <c r="H55" s="35"/>
      <c r="I55" s="35"/>
      <c r="J55" s="35"/>
      <c r="K55" s="36"/>
      <c r="L55" s="36"/>
      <c r="M55" s="36"/>
      <c r="N55" s="36"/>
      <c r="O55" s="36"/>
      <c r="P55" s="32">
        <v>0</v>
      </c>
      <c r="Q55" s="33"/>
      <c r="R55" s="49"/>
      <c r="S55" s="49"/>
      <c r="T55" s="49"/>
      <c r="U55" s="49"/>
      <c r="V55" s="49"/>
      <c r="W55" s="49"/>
      <c r="X55" s="49"/>
      <c r="Y55" s="49"/>
      <c r="Z55" s="28"/>
      <c r="AA55" s="50"/>
      <c r="AD55" s="10">
        <v>0</v>
      </c>
      <c r="AE55" s="425"/>
      <c r="AF55" s="425"/>
    </row>
    <row r="56" spans="1:32" ht="14.65" customHeight="1" x14ac:dyDescent="0.15">
      <c r="A56" s="7" t="s">
        <v>69</v>
      </c>
      <c r="D56" s="31"/>
      <c r="E56" s="26"/>
      <c r="F56" s="26" t="s">
        <v>70</v>
      </c>
      <c r="G56" s="26"/>
      <c r="H56" s="35"/>
      <c r="I56" s="35"/>
      <c r="J56" s="35"/>
      <c r="K56" s="36"/>
      <c r="L56" s="36"/>
      <c r="M56" s="36"/>
      <c r="N56" s="36"/>
      <c r="O56" s="36"/>
      <c r="P56" s="32">
        <v>9669</v>
      </c>
      <c r="Q56" s="33"/>
      <c r="R56" s="49"/>
      <c r="S56" s="49"/>
      <c r="T56" s="49"/>
      <c r="U56" s="49"/>
      <c r="V56" s="49"/>
      <c r="W56" s="49"/>
      <c r="X56" s="49"/>
      <c r="Y56" s="49"/>
      <c r="Z56" s="28"/>
      <c r="AA56" s="50"/>
      <c r="AD56" s="10">
        <f>IF(COUNTIF(AD57:AD58,"-")=COUNTA(AD57:AD58),"-",SUM(AD57:AD58))</f>
        <v>9668902</v>
      </c>
      <c r="AE56" s="425"/>
      <c r="AF56" s="425"/>
    </row>
    <row r="57" spans="1:32" ht="14.65" customHeight="1" x14ac:dyDescent="0.15">
      <c r="A57" s="7" t="s">
        <v>71</v>
      </c>
      <c r="D57" s="31"/>
      <c r="E57" s="26"/>
      <c r="F57" s="26"/>
      <c r="G57" s="26" t="s">
        <v>72</v>
      </c>
      <c r="H57" s="26"/>
      <c r="I57" s="26"/>
      <c r="J57" s="26"/>
      <c r="K57" s="25"/>
      <c r="L57" s="25"/>
      <c r="M57" s="25"/>
      <c r="N57" s="25"/>
      <c r="O57" s="25"/>
      <c r="P57" s="32">
        <v>3036</v>
      </c>
      <c r="Q57" s="33"/>
      <c r="R57" s="49"/>
      <c r="S57" s="49"/>
      <c r="T57" s="49"/>
      <c r="U57" s="49"/>
      <c r="V57" s="49"/>
      <c r="W57" s="49"/>
      <c r="X57" s="49"/>
      <c r="Y57" s="49"/>
      <c r="Z57" s="28"/>
      <c r="AA57" s="50"/>
      <c r="AD57" s="10">
        <v>3036060</v>
      </c>
      <c r="AE57" s="425"/>
      <c r="AF57" s="425"/>
    </row>
    <row r="58" spans="1:32" ht="14.65" customHeight="1" x14ac:dyDescent="0.15">
      <c r="A58" s="7" t="s">
        <v>73</v>
      </c>
      <c r="D58" s="31"/>
      <c r="E58" s="26"/>
      <c r="F58" s="26"/>
      <c r="G58" s="26" t="s">
        <v>44</v>
      </c>
      <c r="H58" s="26"/>
      <c r="I58" s="26"/>
      <c r="J58" s="26"/>
      <c r="K58" s="25"/>
      <c r="L58" s="25"/>
      <c r="M58" s="25"/>
      <c r="N58" s="25"/>
      <c r="O58" s="25"/>
      <c r="P58" s="32">
        <v>6633</v>
      </c>
      <c r="Q58" s="33"/>
      <c r="R58" s="49"/>
      <c r="S58" s="49"/>
      <c r="T58" s="49"/>
      <c r="U58" s="49"/>
      <c r="V58" s="49"/>
      <c r="W58" s="49"/>
      <c r="X58" s="49"/>
      <c r="Y58" s="49"/>
      <c r="Z58" s="28"/>
      <c r="AA58" s="50"/>
      <c r="AD58" s="10">
        <v>6632842</v>
      </c>
      <c r="AE58" s="425"/>
      <c r="AF58" s="425"/>
    </row>
    <row r="59" spans="1:32" ht="14.65" customHeight="1" x14ac:dyDescent="0.15">
      <c r="A59" s="7" t="s">
        <v>74</v>
      </c>
      <c r="D59" s="31"/>
      <c r="E59" s="26"/>
      <c r="F59" s="26" t="s">
        <v>75</v>
      </c>
      <c r="G59" s="26"/>
      <c r="H59" s="26"/>
      <c r="I59" s="26"/>
      <c r="J59" s="26"/>
      <c r="K59" s="26"/>
      <c r="L59" s="25"/>
      <c r="M59" s="25"/>
      <c r="N59" s="25"/>
      <c r="O59" s="25"/>
      <c r="P59" s="32">
        <v>2470277</v>
      </c>
      <c r="Q59" s="33"/>
      <c r="R59" s="49"/>
      <c r="S59" s="49"/>
      <c r="T59" s="49"/>
      <c r="U59" s="49"/>
      <c r="V59" s="49"/>
      <c r="W59" s="49"/>
      <c r="X59" s="49"/>
      <c r="Y59" s="49"/>
      <c r="Z59" s="28"/>
      <c r="AA59" s="50"/>
      <c r="AD59" s="10">
        <f>IF(COUNTIF(AD60:AD71,"-")=COUNTA(AD60:AD71),"-",SUM(AD60,AD64:AD67,AD70:AD71))</f>
        <v>2470276852</v>
      </c>
      <c r="AE59" s="425"/>
      <c r="AF59" s="425"/>
    </row>
    <row r="60" spans="1:32" ht="14.65" customHeight="1" x14ac:dyDescent="0.15">
      <c r="A60" s="7" t="s">
        <v>76</v>
      </c>
      <c r="D60" s="31"/>
      <c r="E60" s="26"/>
      <c r="F60" s="26"/>
      <c r="G60" s="26" t="s">
        <v>77</v>
      </c>
      <c r="H60" s="26"/>
      <c r="I60" s="26"/>
      <c r="J60" s="26"/>
      <c r="K60" s="26"/>
      <c r="L60" s="25"/>
      <c r="M60" s="25"/>
      <c r="N60" s="25"/>
      <c r="O60" s="25"/>
      <c r="P60" s="32">
        <v>929598</v>
      </c>
      <c r="Q60" s="33" t="s">
        <v>410</v>
      </c>
      <c r="R60" s="49"/>
      <c r="S60" s="49"/>
      <c r="T60" s="49"/>
      <c r="U60" s="49"/>
      <c r="V60" s="49"/>
      <c r="W60" s="49"/>
      <c r="X60" s="49"/>
      <c r="Y60" s="49"/>
      <c r="Z60" s="28"/>
      <c r="AA60" s="50"/>
      <c r="AD60" s="10">
        <f>IF(COUNTIF(AD61:AD63,"-")=COUNTA(AD61:AD63),"-",SUM(AD61:AD63))</f>
        <v>929598216</v>
      </c>
      <c r="AE60" s="425"/>
      <c r="AF60" s="425"/>
    </row>
    <row r="61" spans="1:32" ht="14.65" customHeight="1" x14ac:dyDescent="0.15">
      <c r="A61" s="7" t="s">
        <v>78</v>
      </c>
      <c r="D61" s="31"/>
      <c r="E61" s="26"/>
      <c r="F61" s="26"/>
      <c r="G61" s="26"/>
      <c r="H61" s="26" t="s">
        <v>79</v>
      </c>
      <c r="I61" s="26"/>
      <c r="J61" s="26"/>
      <c r="K61" s="26"/>
      <c r="L61" s="25"/>
      <c r="M61" s="25"/>
      <c r="N61" s="25"/>
      <c r="O61" s="25"/>
      <c r="P61" s="32">
        <v>530261</v>
      </c>
      <c r="Q61" s="33"/>
      <c r="R61" s="49"/>
      <c r="S61" s="49"/>
      <c r="T61" s="49"/>
      <c r="U61" s="49"/>
      <c r="V61" s="49"/>
      <c r="W61" s="49"/>
      <c r="X61" s="49"/>
      <c r="Y61" s="49"/>
      <c r="Z61" s="28"/>
      <c r="AA61" s="50"/>
      <c r="AD61" s="10">
        <v>530260516</v>
      </c>
      <c r="AE61" s="425"/>
      <c r="AF61" s="425"/>
    </row>
    <row r="62" spans="1:32" ht="14.65" customHeight="1" x14ac:dyDescent="0.15">
      <c r="A62" s="7" t="s">
        <v>80</v>
      </c>
      <c r="D62" s="31"/>
      <c r="E62" s="26"/>
      <c r="F62" s="26"/>
      <c r="G62" s="26"/>
      <c r="H62" s="26" t="s">
        <v>81</v>
      </c>
      <c r="I62" s="26"/>
      <c r="J62" s="26"/>
      <c r="K62" s="26"/>
      <c r="L62" s="25"/>
      <c r="M62" s="25"/>
      <c r="N62" s="25"/>
      <c r="O62" s="25"/>
      <c r="P62" s="32">
        <v>399338</v>
      </c>
      <c r="Q62" s="33"/>
      <c r="R62" s="49"/>
      <c r="S62" s="49"/>
      <c r="T62" s="49"/>
      <c r="U62" s="49"/>
      <c r="V62" s="49"/>
      <c r="W62" s="49"/>
      <c r="X62" s="49"/>
      <c r="Y62" s="49"/>
      <c r="Z62" s="28"/>
      <c r="AA62" s="50"/>
      <c r="AD62" s="10">
        <v>399337700</v>
      </c>
      <c r="AE62" s="425"/>
      <c r="AF62" s="425"/>
    </row>
    <row r="63" spans="1:32" ht="14.65" customHeight="1" x14ac:dyDescent="0.15">
      <c r="A63" s="7" t="s">
        <v>82</v>
      </c>
      <c r="D63" s="31"/>
      <c r="E63" s="26"/>
      <c r="F63" s="26"/>
      <c r="G63" s="26"/>
      <c r="H63" s="26" t="s">
        <v>44</v>
      </c>
      <c r="I63" s="26"/>
      <c r="J63" s="26"/>
      <c r="K63" s="26"/>
      <c r="L63" s="25"/>
      <c r="M63" s="25"/>
      <c r="N63" s="25"/>
      <c r="O63" s="25"/>
      <c r="P63" s="32">
        <v>0</v>
      </c>
      <c r="Q63" s="33"/>
      <c r="R63" s="49"/>
      <c r="S63" s="49"/>
      <c r="T63" s="49"/>
      <c r="U63" s="49"/>
      <c r="V63" s="49"/>
      <c r="W63" s="49"/>
      <c r="X63" s="49"/>
      <c r="Y63" s="49"/>
      <c r="Z63" s="28"/>
      <c r="AA63" s="50"/>
      <c r="AD63" s="10">
        <v>0</v>
      </c>
      <c r="AE63" s="425"/>
      <c r="AF63" s="425"/>
    </row>
    <row r="64" spans="1:32" ht="14.65" customHeight="1" x14ac:dyDescent="0.15">
      <c r="A64" s="7" t="s">
        <v>83</v>
      </c>
      <c r="D64" s="31"/>
      <c r="E64" s="26"/>
      <c r="F64" s="26"/>
      <c r="G64" s="26" t="s">
        <v>84</v>
      </c>
      <c r="H64" s="26"/>
      <c r="I64" s="26"/>
      <c r="J64" s="26"/>
      <c r="K64" s="26"/>
      <c r="L64" s="25"/>
      <c r="M64" s="25"/>
      <c r="N64" s="25"/>
      <c r="O64" s="25"/>
      <c r="P64" s="32">
        <v>0</v>
      </c>
      <c r="Q64" s="33"/>
      <c r="R64" s="49"/>
      <c r="S64" s="49"/>
      <c r="T64" s="49"/>
      <c r="U64" s="49"/>
      <c r="V64" s="49"/>
      <c r="W64" s="49"/>
      <c r="X64" s="49"/>
      <c r="Y64" s="49"/>
      <c r="Z64" s="28"/>
      <c r="AA64" s="50"/>
      <c r="AD64" s="10">
        <v>0</v>
      </c>
      <c r="AE64" s="425"/>
      <c r="AF64" s="425"/>
    </row>
    <row r="65" spans="1:32" ht="14.65" customHeight="1" x14ac:dyDescent="0.15">
      <c r="A65" s="7" t="s">
        <v>85</v>
      </c>
      <c r="D65" s="31"/>
      <c r="E65" s="26"/>
      <c r="F65" s="26"/>
      <c r="G65" s="26" t="s">
        <v>86</v>
      </c>
      <c r="H65" s="26"/>
      <c r="I65" s="26"/>
      <c r="J65" s="26"/>
      <c r="K65" s="25"/>
      <c r="L65" s="25"/>
      <c r="M65" s="25"/>
      <c r="N65" s="25"/>
      <c r="O65" s="25"/>
      <c r="P65" s="32">
        <v>147457</v>
      </c>
      <c r="Q65" s="33"/>
      <c r="R65" s="49"/>
      <c r="S65" s="49"/>
      <c r="T65" s="49"/>
      <c r="U65" s="49"/>
      <c r="V65" s="49"/>
      <c r="W65" s="49"/>
      <c r="X65" s="49"/>
      <c r="Y65" s="49"/>
      <c r="Z65" s="28"/>
      <c r="AA65" s="50"/>
      <c r="AD65" s="10">
        <v>147457288</v>
      </c>
      <c r="AE65" s="425"/>
      <c r="AF65" s="425"/>
    </row>
    <row r="66" spans="1:32" ht="14.65" customHeight="1" x14ac:dyDescent="0.15">
      <c r="A66" s="7" t="s">
        <v>87</v>
      </c>
      <c r="D66" s="31"/>
      <c r="E66" s="26"/>
      <c r="F66" s="26"/>
      <c r="G66" s="26" t="s">
        <v>88</v>
      </c>
      <c r="H66" s="26"/>
      <c r="I66" s="26"/>
      <c r="J66" s="26"/>
      <c r="K66" s="25"/>
      <c r="L66" s="25"/>
      <c r="M66" s="25"/>
      <c r="N66" s="25"/>
      <c r="O66" s="25"/>
      <c r="P66" s="32">
        <v>19966</v>
      </c>
      <c r="Q66" s="33"/>
      <c r="R66" s="49"/>
      <c r="S66" s="49"/>
      <c r="T66" s="49"/>
      <c r="U66" s="49"/>
      <c r="V66" s="49"/>
      <c r="W66" s="49"/>
      <c r="X66" s="49"/>
      <c r="Y66" s="49"/>
      <c r="Z66" s="28"/>
      <c r="AA66" s="50"/>
      <c r="AD66" s="10">
        <v>19966000</v>
      </c>
      <c r="AE66" s="425"/>
      <c r="AF66" s="425"/>
    </row>
    <row r="67" spans="1:32" ht="14.65" customHeight="1" x14ac:dyDescent="0.15">
      <c r="A67" s="7" t="s">
        <v>89</v>
      </c>
      <c r="D67" s="31"/>
      <c r="E67" s="26"/>
      <c r="F67" s="26"/>
      <c r="G67" s="26" t="s">
        <v>90</v>
      </c>
      <c r="H67" s="26"/>
      <c r="I67" s="26"/>
      <c r="J67" s="26"/>
      <c r="K67" s="25"/>
      <c r="L67" s="25"/>
      <c r="M67" s="25"/>
      <c r="N67" s="25"/>
      <c r="O67" s="25"/>
      <c r="P67" s="32">
        <v>1376036</v>
      </c>
      <c r="Q67" s="33"/>
      <c r="R67" s="49"/>
      <c r="S67" s="49"/>
      <c r="T67" s="49"/>
      <c r="U67" s="49"/>
      <c r="V67" s="49"/>
      <c r="W67" s="49"/>
      <c r="X67" s="49"/>
      <c r="Y67" s="49"/>
      <c r="Z67" s="28"/>
      <c r="AA67" s="50"/>
      <c r="AD67" s="10">
        <f>IF(COUNTIF(AD68:AD69,"-")=COUNTA(AD68:AD69),"-",SUM(AD68:AD69))</f>
        <v>1376035946</v>
      </c>
      <c r="AE67" s="425"/>
      <c r="AF67" s="425"/>
    </row>
    <row r="68" spans="1:32" ht="14.65" customHeight="1" x14ac:dyDescent="0.15">
      <c r="A68" s="7" t="s">
        <v>91</v>
      </c>
      <c r="D68" s="31"/>
      <c r="E68" s="26"/>
      <c r="F68" s="26"/>
      <c r="G68" s="26"/>
      <c r="H68" s="26" t="s">
        <v>93</v>
      </c>
      <c r="I68" s="26"/>
      <c r="J68" s="26"/>
      <c r="K68" s="25"/>
      <c r="L68" s="25"/>
      <c r="M68" s="25"/>
      <c r="N68" s="25"/>
      <c r="O68" s="25"/>
      <c r="P68" s="32">
        <v>40208</v>
      </c>
      <c r="Q68" s="33"/>
      <c r="R68" s="49"/>
      <c r="S68" s="49"/>
      <c r="T68" s="49"/>
      <c r="U68" s="49"/>
      <c r="V68" s="49"/>
      <c r="W68" s="49"/>
      <c r="X68" s="49"/>
      <c r="Y68" s="49"/>
      <c r="Z68" s="28"/>
      <c r="AA68" s="50"/>
      <c r="AD68" s="10">
        <v>40207716</v>
      </c>
      <c r="AE68" s="425"/>
      <c r="AF68" s="425"/>
    </row>
    <row r="69" spans="1:32" ht="14.65" customHeight="1" x14ac:dyDescent="0.15">
      <c r="A69" s="7" t="s">
        <v>94</v>
      </c>
      <c r="D69" s="31"/>
      <c r="E69" s="25"/>
      <c r="F69" s="26"/>
      <c r="G69" s="26"/>
      <c r="H69" s="26" t="s">
        <v>44</v>
      </c>
      <c r="I69" s="26"/>
      <c r="J69" s="26"/>
      <c r="K69" s="25"/>
      <c r="L69" s="25"/>
      <c r="M69" s="25"/>
      <c r="N69" s="25"/>
      <c r="O69" s="25"/>
      <c r="P69" s="32">
        <v>1335828</v>
      </c>
      <c r="Q69" s="33"/>
      <c r="R69" s="49"/>
      <c r="S69" s="49"/>
      <c r="T69" s="49"/>
      <c r="U69" s="49"/>
      <c r="V69" s="49"/>
      <c r="W69" s="49"/>
      <c r="X69" s="49"/>
      <c r="Y69" s="49"/>
      <c r="Z69" s="28"/>
      <c r="AA69" s="50"/>
      <c r="AD69" s="10">
        <v>1335828230</v>
      </c>
      <c r="AE69" s="425"/>
      <c r="AF69" s="425"/>
    </row>
    <row r="70" spans="1:32" ht="14.65" customHeight="1" x14ac:dyDescent="0.15">
      <c r="A70" s="7" t="s">
        <v>95</v>
      </c>
      <c r="D70" s="31"/>
      <c r="E70" s="25"/>
      <c r="F70" s="26"/>
      <c r="G70" s="26" t="s">
        <v>44</v>
      </c>
      <c r="H70" s="26"/>
      <c r="I70" s="26"/>
      <c r="J70" s="26"/>
      <c r="K70" s="25"/>
      <c r="L70" s="25"/>
      <c r="M70" s="25"/>
      <c r="N70" s="25"/>
      <c r="O70" s="25"/>
      <c r="P70" s="32">
        <v>0</v>
      </c>
      <c r="Q70" s="33"/>
      <c r="R70" s="49"/>
      <c r="S70" s="49"/>
      <c r="T70" s="49"/>
      <c r="U70" s="49"/>
      <c r="V70" s="49"/>
      <c r="W70" s="49"/>
      <c r="X70" s="49"/>
      <c r="Y70" s="49"/>
      <c r="Z70" s="28"/>
      <c r="AA70" s="50"/>
      <c r="AD70" s="10">
        <v>0</v>
      </c>
      <c r="AE70" s="425"/>
      <c r="AF70" s="425"/>
    </row>
    <row r="71" spans="1:32" ht="14.65" customHeight="1" x14ac:dyDescent="0.15">
      <c r="A71" s="7" t="s">
        <v>96</v>
      </c>
      <c r="D71" s="31"/>
      <c r="E71" s="25"/>
      <c r="F71" s="26"/>
      <c r="G71" s="26" t="s">
        <v>97</v>
      </c>
      <c r="H71" s="26"/>
      <c r="I71" s="26"/>
      <c r="J71" s="26"/>
      <c r="K71" s="25"/>
      <c r="L71" s="25"/>
      <c r="M71" s="25"/>
      <c r="N71" s="25"/>
      <c r="O71" s="25"/>
      <c r="P71" s="32">
        <v>-2781</v>
      </c>
      <c r="Q71" s="33"/>
      <c r="R71" s="49"/>
      <c r="S71" s="49"/>
      <c r="T71" s="49"/>
      <c r="U71" s="49"/>
      <c r="V71" s="49"/>
      <c r="W71" s="49"/>
      <c r="X71" s="49"/>
      <c r="Y71" s="49"/>
      <c r="Z71" s="28"/>
      <c r="AA71" s="50"/>
      <c r="AD71" s="10">
        <v>-2780598</v>
      </c>
      <c r="AE71" s="425"/>
      <c r="AF71" s="425"/>
    </row>
    <row r="72" spans="1:32" ht="14.65" customHeight="1" x14ac:dyDescent="0.15">
      <c r="A72" s="7" t="s">
        <v>98</v>
      </c>
      <c r="D72" s="31"/>
      <c r="E72" s="25" t="s">
        <v>99</v>
      </c>
      <c r="F72" s="26"/>
      <c r="G72" s="27"/>
      <c r="H72" s="27"/>
      <c r="I72" s="27"/>
      <c r="J72" s="25"/>
      <c r="K72" s="25"/>
      <c r="L72" s="25"/>
      <c r="M72" s="25"/>
      <c r="N72" s="25"/>
      <c r="O72" s="25"/>
      <c r="P72" s="32">
        <v>2484516</v>
      </c>
      <c r="Q72" s="33" t="s">
        <v>410</v>
      </c>
      <c r="R72" s="49"/>
      <c r="S72" s="49"/>
      <c r="T72" s="49"/>
      <c r="U72" s="49"/>
      <c r="V72" s="49"/>
      <c r="W72" s="49"/>
      <c r="X72" s="49"/>
      <c r="Y72" s="49"/>
      <c r="Z72" s="28"/>
      <c r="AA72" s="50"/>
      <c r="AD72" s="10">
        <f>IF(COUNTIF(AD73:AD81,"-")=COUNTA(AD73:AD81),"-",SUM(AD73:AD76,AD79:AD81))</f>
        <v>2484516372</v>
      </c>
      <c r="AE72" s="425"/>
      <c r="AF72" s="425"/>
    </row>
    <row r="73" spans="1:32" ht="14.65" customHeight="1" x14ac:dyDescent="0.15">
      <c r="A73" s="7" t="s">
        <v>100</v>
      </c>
      <c r="D73" s="31"/>
      <c r="E73" s="25"/>
      <c r="F73" s="26" t="s">
        <v>101</v>
      </c>
      <c r="G73" s="27"/>
      <c r="H73" s="27"/>
      <c r="I73" s="27"/>
      <c r="J73" s="25"/>
      <c r="K73" s="25"/>
      <c r="L73" s="25"/>
      <c r="M73" s="25"/>
      <c r="N73" s="25"/>
      <c r="O73" s="25"/>
      <c r="P73" s="32">
        <v>992894</v>
      </c>
      <c r="Q73" s="33"/>
      <c r="R73" s="49"/>
      <c r="S73" s="49"/>
      <c r="T73" s="49"/>
      <c r="U73" s="49"/>
      <c r="V73" s="49"/>
      <c r="W73" s="49"/>
      <c r="X73" s="49"/>
      <c r="Y73" s="49"/>
      <c r="Z73" s="28"/>
      <c r="AA73" s="50"/>
      <c r="AD73" s="10">
        <v>992894332</v>
      </c>
      <c r="AE73" s="425"/>
      <c r="AF73" s="425"/>
    </row>
    <row r="74" spans="1:32" ht="14.65" customHeight="1" x14ac:dyDescent="0.15">
      <c r="A74" s="7" t="s">
        <v>102</v>
      </c>
      <c r="D74" s="31"/>
      <c r="E74" s="25"/>
      <c r="F74" s="26" t="s">
        <v>103</v>
      </c>
      <c r="G74" s="26"/>
      <c r="H74" s="35"/>
      <c r="I74" s="26"/>
      <c r="J74" s="26"/>
      <c r="K74" s="25"/>
      <c r="L74" s="25"/>
      <c r="M74" s="25"/>
      <c r="N74" s="25"/>
      <c r="O74" s="25"/>
      <c r="P74" s="32">
        <v>62239</v>
      </c>
      <c r="Q74" s="33"/>
      <c r="R74" s="49"/>
      <c r="S74" s="49"/>
      <c r="T74" s="49"/>
      <c r="U74" s="49"/>
      <c r="V74" s="49"/>
      <c r="W74" s="49"/>
      <c r="X74" s="49"/>
      <c r="Y74" s="49"/>
      <c r="Z74" s="28"/>
      <c r="AA74" s="50"/>
      <c r="AD74" s="10">
        <v>62238553</v>
      </c>
      <c r="AE74" s="425"/>
      <c r="AF74" s="425"/>
    </row>
    <row r="75" spans="1:32" ht="14.65" customHeight="1" x14ac:dyDescent="0.15">
      <c r="A75" s="7">
        <v>1500000</v>
      </c>
      <c r="D75" s="31"/>
      <c r="E75" s="25"/>
      <c r="F75" s="26" t="s">
        <v>104</v>
      </c>
      <c r="G75" s="26"/>
      <c r="H75" s="26"/>
      <c r="I75" s="26"/>
      <c r="J75" s="26"/>
      <c r="K75" s="25"/>
      <c r="L75" s="25"/>
      <c r="M75" s="25"/>
      <c r="N75" s="25"/>
      <c r="O75" s="25"/>
      <c r="P75" s="32">
        <v>0</v>
      </c>
      <c r="Q75" s="33"/>
      <c r="R75" s="49"/>
      <c r="S75" s="49"/>
      <c r="T75" s="49"/>
      <c r="U75" s="49"/>
      <c r="V75" s="49"/>
      <c r="W75" s="49"/>
      <c r="X75" s="49"/>
      <c r="Y75" s="49"/>
      <c r="Z75" s="28"/>
      <c r="AA75" s="50"/>
      <c r="AD75" s="10">
        <v>0</v>
      </c>
      <c r="AE75" s="425"/>
      <c r="AF75" s="425"/>
    </row>
    <row r="76" spans="1:32" ht="14.65" customHeight="1" x14ac:dyDescent="0.15">
      <c r="A76" s="7" t="s">
        <v>105</v>
      </c>
      <c r="D76" s="31"/>
      <c r="E76" s="26"/>
      <c r="F76" s="26" t="s">
        <v>90</v>
      </c>
      <c r="G76" s="26"/>
      <c r="H76" s="35"/>
      <c r="I76" s="26"/>
      <c r="J76" s="26"/>
      <c r="K76" s="25"/>
      <c r="L76" s="25"/>
      <c r="M76" s="25"/>
      <c r="N76" s="25"/>
      <c r="O76" s="25"/>
      <c r="P76" s="32">
        <v>1429646</v>
      </c>
      <c r="Q76" s="33" t="s">
        <v>410</v>
      </c>
      <c r="R76" s="49"/>
      <c r="S76" s="49"/>
      <c r="T76" s="49"/>
      <c r="U76" s="49"/>
      <c r="V76" s="49"/>
      <c r="W76" s="49"/>
      <c r="X76" s="49"/>
      <c r="Y76" s="49"/>
      <c r="Z76" s="28"/>
      <c r="AA76" s="50"/>
      <c r="AD76" s="10">
        <f>IF(COUNTIF(AD77:AD78,"-")=COUNTA(AD77:AD78),"-",SUM(AD77:AD78))</f>
        <v>1429646453</v>
      </c>
      <c r="AE76" s="425"/>
      <c r="AF76" s="425"/>
    </row>
    <row r="77" spans="1:32" ht="14.65" customHeight="1" x14ac:dyDescent="0.15">
      <c r="A77" s="7" t="s">
        <v>106</v>
      </c>
      <c r="D77" s="31"/>
      <c r="E77" s="26"/>
      <c r="F77" s="26"/>
      <c r="G77" s="26" t="s">
        <v>107</v>
      </c>
      <c r="H77" s="26"/>
      <c r="I77" s="26"/>
      <c r="J77" s="26"/>
      <c r="K77" s="25"/>
      <c r="L77" s="25"/>
      <c r="M77" s="25"/>
      <c r="N77" s="25"/>
      <c r="O77" s="25"/>
      <c r="P77" s="32">
        <v>1320000</v>
      </c>
      <c r="Q77" s="33"/>
      <c r="R77" s="49"/>
      <c r="S77" s="49"/>
      <c r="T77" s="49"/>
      <c r="U77" s="49"/>
      <c r="V77" s="49"/>
      <c r="W77" s="49"/>
      <c r="X77" s="49"/>
      <c r="Y77" s="49"/>
      <c r="Z77" s="28"/>
      <c r="AA77" s="50"/>
      <c r="AD77" s="10">
        <v>1319999615</v>
      </c>
      <c r="AE77" s="425"/>
      <c r="AF77" s="425"/>
    </row>
    <row r="78" spans="1:32" ht="14.65" customHeight="1" x14ac:dyDescent="0.15">
      <c r="A78" s="7" t="s">
        <v>108</v>
      </c>
      <c r="D78" s="31"/>
      <c r="E78" s="26"/>
      <c r="F78" s="26"/>
      <c r="G78" s="26" t="s">
        <v>93</v>
      </c>
      <c r="H78" s="26"/>
      <c r="I78" s="26"/>
      <c r="J78" s="26"/>
      <c r="K78" s="25"/>
      <c r="L78" s="25"/>
      <c r="M78" s="25"/>
      <c r="N78" s="25"/>
      <c r="O78" s="25"/>
      <c r="P78" s="32">
        <v>109647</v>
      </c>
      <c r="Q78" s="33"/>
      <c r="R78" s="49"/>
      <c r="S78" s="49"/>
      <c r="T78" s="49"/>
      <c r="U78" s="49"/>
      <c r="V78" s="49"/>
      <c r="W78" s="49"/>
      <c r="X78" s="49"/>
      <c r="Y78" s="49"/>
      <c r="Z78" s="28"/>
      <c r="AA78" s="50"/>
      <c r="AD78" s="10">
        <v>109646838</v>
      </c>
      <c r="AE78" s="425"/>
      <c r="AF78" s="425"/>
    </row>
    <row r="79" spans="1:32" ht="14.65" customHeight="1" x14ac:dyDescent="0.15">
      <c r="A79" s="7" t="s">
        <v>109</v>
      </c>
      <c r="D79" s="31"/>
      <c r="E79" s="26"/>
      <c r="F79" s="26" t="s">
        <v>110</v>
      </c>
      <c r="G79" s="26"/>
      <c r="H79" s="26"/>
      <c r="I79" s="26"/>
      <c r="J79" s="26"/>
      <c r="K79" s="25"/>
      <c r="L79" s="25"/>
      <c r="M79" s="25"/>
      <c r="N79" s="25"/>
      <c r="O79" s="25"/>
      <c r="P79" s="32">
        <v>522</v>
      </c>
      <c r="Q79" s="33"/>
      <c r="R79" s="49"/>
      <c r="S79" s="49"/>
      <c r="T79" s="49"/>
      <c r="U79" s="49"/>
      <c r="V79" s="49"/>
      <c r="W79" s="49"/>
      <c r="X79" s="49"/>
      <c r="Y79" s="49"/>
      <c r="Z79" s="28"/>
      <c r="AA79" s="50"/>
      <c r="AD79" s="10">
        <v>522110</v>
      </c>
      <c r="AE79" s="425"/>
      <c r="AF79" s="425"/>
    </row>
    <row r="80" spans="1:32" ht="14.65" customHeight="1" x14ac:dyDescent="0.15">
      <c r="A80" s="7" t="s">
        <v>111</v>
      </c>
      <c r="D80" s="31"/>
      <c r="E80" s="26"/>
      <c r="F80" s="26" t="s">
        <v>44</v>
      </c>
      <c r="G80" s="26"/>
      <c r="H80" s="35"/>
      <c r="I80" s="26"/>
      <c r="J80" s="26"/>
      <c r="K80" s="25"/>
      <c r="L80" s="25"/>
      <c r="M80" s="25"/>
      <c r="N80" s="25"/>
      <c r="O80" s="25"/>
      <c r="P80" s="32">
        <v>0</v>
      </c>
      <c r="Q80" s="33"/>
      <c r="R80" s="49"/>
      <c r="S80" s="49"/>
      <c r="T80" s="49"/>
      <c r="U80" s="49"/>
      <c r="V80" s="49"/>
      <c r="W80" s="49"/>
      <c r="X80" s="49"/>
      <c r="Y80" s="49"/>
      <c r="Z80" s="28"/>
      <c r="AA80" s="50"/>
      <c r="AD80" s="10">
        <v>0</v>
      </c>
      <c r="AE80" s="425"/>
      <c r="AF80" s="425"/>
    </row>
    <row r="81" spans="1:32" ht="14.65" customHeight="1" x14ac:dyDescent="0.15">
      <c r="A81" s="7" t="s">
        <v>112</v>
      </c>
      <c r="D81" s="31"/>
      <c r="E81" s="26"/>
      <c r="F81" s="49" t="s">
        <v>97</v>
      </c>
      <c r="G81" s="26"/>
      <c r="H81" s="26"/>
      <c r="I81" s="26"/>
      <c r="J81" s="26"/>
      <c r="K81" s="25"/>
      <c r="L81" s="25"/>
      <c r="M81" s="25"/>
      <c r="N81" s="25"/>
      <c r="O81" s="25"/>
      <c r="P81" s="32">
        <v>-785</v>
      </c>
      <c r="Q81" s="33"/>
      <c r="R81" s="51"/>
      <c r="S81" s="52"/>
      <c r="T81" s="52"/>
      <c r="U81" s="52"/>
      <c r="V81" s="52"/>
      <c r="W81" s="52"/>
      <c r="X81" s="52"/>
      <c r="Y81" s="53"/>
      <c r="Z81" s="54"/>
      <c r="AA81" s="55"/>
      <c r="AD81" s="10">
        <v>-785076</v>
      </c>
      <c r="AE81" s="425"/>
      <c r="AF81" s="425"/>
    </row>
    <row r="82" spans="1:32" ht="16.5" customHeight="1" thickBot="1" x14ac:dyDescent="0.2">
      <c r="A82" s="7">
        <v>1565000</v>
      </c>
      <c r="B82" s="7" t="s">
        <v>143</v>
      </c>
      <c r="D82" s="31"/>
      <c r="E82" s="26" t="s">
        <v>113</v>
      </c>
      <c r="F82" s="26"/>
      <c r="G82" s="26"/>
      <c r="H82" s="26"/>
      <c r="I82" s="26"/>
      <c r="J82" s="26"/>
      <c r="K82" s="25"/>
      <c r="L82" s="25"/>
      <c r="M82" s="25"/>
      <c r="N82" s="25"/>
      <c r="O82" s="25"/>
      <c r="P82" s="32">
        <v>0</v>
      </c>
      <c r="Q82" s="33"/>
      <c r="R82" s="56" t="s">
        <v>144</v>
      </c>
      <c r="S82" s="57"/>
      <c r="T82" s="57"/>
      <c r="U82" s="57"/>
      <c r="V82" s="57"/>
      <c r="W82" s="57"/>
      <c r="X82" s="57"/>
      <c r="Y82" s="58"/>
      <c r="Z82" s="59">
        <v>24075412</v>
      </c>
      <c r="AA82" s="60"/>
      <c r="AD82" s="10">
        <v>0</v>
      </c>
      <c r="AE82" s="425" t="e">
        <f>IF(AND(AE31="-",AE32="-",#REF!="-"),"-",SUM(AE31,AE32,#REF!))</f>
        <v>#REF!</v>
      </c>
      <c r="AF82" s="425"/>
    </row>
    <row r="83" spans="1:32" ht="14.65" customHeight="1" thickBot="1" x14ac:dyDescent="0.2">
      <c r="A83" s="7" t="s">
        <v>1</v>
      </c>
      <c r="B83" s="7" t="s">
        <v>114</v>
      </c>
      <c r="D83" s="61" t="s">
        <v>2</v>
      </c>
      <c r="E83" s="62"/>
      <c r="F83" s="62"/>
      <c r="G83" s="62"/>
      <c r="H83" s="62"/>
      <c r="I83" s="62"/>
      <c r="J83" s="62"/>
      <c r="K83" s="62"/>
      <c r="L83" s="62"/>
      <c r="M83" s="62"/>
      <c r="N83" s="62"/>
      <c r="O83" s="63"/>
      <c r="P83" s="64">
        <v>37494212</v>
      </c>
      <c r="Q83" s="65"/>
      <c r="R83" s="19" t="s">
        <v>343</v>
      </c>
      <c r="S83" s="20"/>
      <c r="T83" s="20"/>
      <c r="U83" s="20"/>
      <c r="V83" s="20"/>
      <c r="W83" s="20"/>
      <c r="X83" s="20"/>
      <c r="Y83" s="66"/>
      <c r="Z83" s="64">
        <v>37494212</v>
      </c>
      <c r="AA83" s="67"/>
      <c r="AD83" s="10">
        <f>IF(AND(AD14="-",AD72="-",AD82="-"),"-",SUM(AD14,AD72,AD82))</f>
        <v>37494212363</v>
      </c>
      <c r="AE83" s="425" t="e">
        <f>IF(AND(AE29="-",AE82="-"),"-",SUM(AE29,AE82))</f>
        <v>#REF!</v>
      </c>
      <c r="AF83" s="425"/>
    </row>
    <row r="84" spans="1:32" ht="9.75" customHeight="1" x14ac:dyDescent="0.15">
      <c r="D84" s="68"/>
      <c r="E84" s="68"/>
      <c r="F84" s="68"/>
      <c r="G84" s="68"/>
      <c r="H84" s="68"/>
      <c r="I84" s="68"/>
      <c r="J84" s="68"/>
      <c r="K84" s="68"/>
      <c r="L84" s="68"/>
      <c r="M84" s="68"/>
      <c r="N84" s="68"/>
      <c r="O84" s="68"/>
      <c r="P84" s="68"/>
      <c r="Q84" s="68"/>
      <c r="Z84" s="25"/>
      <c r="AA84" s="25"/>
    </row>
    <row r="85" spans="1:32" ht="14.65" customHeight="1" x14ac:dyDescent="0.15">
      <c r="D85" s="69"/>
      <c r="E85" s="70" t="s">
        <v>344</v>
      </c>
      <c r="F85" s="69"/>
      <c r="G85" s="18"/>
      <c r="H85" s="18"/>
      <c r="I85" s="18"/>
      <c r="J85" s="18"/>
      <c r="K85" s="18"/>
      <c r="L85" s="18"/>
      <c r="M85" s="18"/>
      <c r="N85" s="18"/>
      <c r="O85" s="18"/>
      <c r="P85" s="18"/>
      <c r="Q85" s="18"/>
      <c r="Z85" s="68"/>
      <c r="AA85" s="68"/>
    </row>
  </sheetData>
  <mergeCells count="12">
    <mergeCell ref="R29:Y29"/>
    <mergeCell ref="R35:Y35"/>
    <mergeCell ref="R81:Y81"/>
    <mergeCell ref="R82:Y82"/>
    <mergeCell ref="D83:O83"/>
    <mergeCell ref="R83:Y83"/>
    <mergeCell ref="D9:AA9"/>
    <mergeCell ref="D10:AA10"/>
    <mergeCell ref="D12:O12"/>
    <mergeCell ref="P12:Q12"/>
    <mergeCell ref="R12:Y12"/>
    <mergeCell ref="Z12:AA12"/>
  </mergeCells>
  <phoneticPr fontId="2"/>
  <pageMargins left="0.70866141732283472" right="0.70866141732283472" top="0.39370078740157477" bottom="0.39370078740157477" header="0.51181102362204722" footer="0.51181102362204722"/>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E50"/>
  <sheetViews>
    <sheetView topLeftCell="B1" zoomScale="85" zoomScaleNormal="85" zoomScaleSheetLayoutView="100" workbookViewId="0"/>
  </sheetViews>
  <sheetFormatPr defaultRowHeight="13.5" x14ac:dyDescent="0.15"/>
  <cols>
    <col min="1" max="1" width="0" style="73" hidden="1" customWidth="1"/>
    <col min="2" max="2" width="0.625" style="6" customWidth="1"/>
    <col min="3" max="3" width="1.25" style="109" customWidth="1"/>
    <col min="4" max="12" width="2.125" style="109" customWidth="1"/>
    <col min="13" max="13" width="18.375" style="109" customWidth="1"/>
    <col min="14" max="14" width="21.625" style="109" bestFit="1" customWidth="1"/>
    <col min="15" max="15" width="2.5" style="109" customWidth="1"/>
    <col min="16" max="16" width="0.625" style="109" customWidth="1"/>
    <col min="17" max="17" width="9" style="6"/>
    <col min="18" max="18" width="0" style="6" hidden="1" customWidth="1"/>
    <col min="19" max="16384" width="9" style="6"/>
  </cols>
  <sheetData>
    <row r="1" spans="1:31" x14ac:dyDescent="0.15">
      <c r="C1" s="109" t="s">
        <v>354</v>
      </c>
    </row>
    <row r="2" spans="1:31" x14ac:dyDescent="0.15">
      <c r="C2" s="109" t="s">
        <v>355</v>
      </c>
    </row>
    <row r="3" spans="1:31" x14ac:dyDescent="0.15">
      <c r="C3" s="109" t="s">
        <v>356</v>
      </c>
    </row>
    <row r="4" spans="1:31" x14ac:dyDescent="0.15">
      <c r="C4" s="109" t="s">
        <v>357</v>
      </c>
    </row>
    <row r="5" spans="1:31" x14ac:dyDescent="0.15">
      <c r="C5" s="109" t="s">
        <v>358</v>
      </c>
    </row>
    <row r="6" spans="1:31" x14ac:dyDescent="0.15">
      <c r="C6" s="109" t="s">
        <v>359</v>
      </c>
    </row>
    <row r="7" spans="1:31" x14ac:dyDescent="0.15">
      <c r="C7" s="109" t="s">
        <v>360</v>
      </c>
    </row>
    <row r="8" spans="1:31" x14ac:dyDescent="0.15">
      <c r="A8" s="1"/>
      <c r="C8" s="71"/>
      <c r="D8" s="71"/>
      <c r="E8" s="71"/>
      <c r="F8" s="71"/>
      <c r="G8" s="71"/>
      <c r="H8" s="71"/>
      <c r="I8" s="71"/>
      <c r="J8" s="3"/>
      <c r="K8" s="3"/>
      <c r="L8" s="3"/>
      <c r="M8" s="3"/>
      <c r="N8" s="3"/>
      <c r="O8" s="3"/>
      <c r="P8" s="72"/>
    </row>
    <row r="9" spans="1:31" ht="24" x14ac:dyDescent="0.2">
      <c r="C9" s="74" t="s">
        <v>407</v>
      </c>
      <c r="D9" s="74"/>
      <c r="E9" s="74"/>
      <c r="F9" s="74"/>
      <c r="G9" s="74"/>
      <c r="H9" s="74"/>
      <c r="I9" s="74"/>
      <c r="J9" s="74"/>
      <c r="K9" s="74"/>
      <c r="L9" s="74"/>
      <c r="M9" s="74"/>
      <c r="N9" s="74"/>
      <c r="O9" s="74"/>
      <c r="P9" s="75"/>
    </row>
    <row r="10" spans="1:31" ht="17.25" x14ac:dyDescent="0.2">
      <c r="C10" s="76" t="s">
        <v>408</v>
      </c>
      <c r="D10" s="76"/>
      <c r="E10" s="76"/>
      <c r="F10" s="76"/>
      <c r="G10" s="76"/>
      <c r="H10" s="76"/>
      <c r="I10" s="76"/>
      <c r="J10" s="76"/>
      <c r="K10" s="76"/>
      <c r="L10" s="76"/>
      <c r="M10" s="76"/>
      <c r="N10" s="76"/>
      <c r="O10" s="76"/>
      <c r="P10" s="75"/>
    </row>
    <row r="11" spans="1:31" ht="17.25" x14ac:dyDescent="0.2">
      <c r="C11" s="76" t="s">
        <v>409</v>
      </c>
      <c r="D11" s="76"/>
      <c r="E11" s="76"/>
      <c r="F11" s="76"/>
      <c r="G11" s="76"/>
      <c r="H11" s="76"/>
      <c r="I11" s="76"/>
      <c r="J11" s="76"/>
      <c r="K11" s="76"/>
      <c r="L11" s="76"/>
      <c r="M11" s="76"/>
      <c r="N11" s="76"/>
      <c r="O11" s="76"/>
      <c r="P11" s="75"/>
    </row>
    <row r="12" spans="1:31" ht="18" thickBot="1" x14ac:dyDescent="0.25">
      <c r="C12" s="77"/>
      <c r="D12" s="75"/>
      <c r="E12" s="75"/>
      <c r="F12" s="75"/>
      <c r="G12" s="75"/>
      <c r="H12" s="75"/>
      <c r="I12" s="75"/>
      <c r="J12" s="75"/>
      <c r="K12" s="75"/>
      <c r="L12" s="75"/>
      <c r="M12" s="78"/>
      <c r="N12" s="75"/>
      <c r="O12" s="78" t="s">
        <v>406</v>
      </c>
      <c r="P12" s="75"/>
    </row>
    <row r="13" spans="1:31" ht="18" thickBot="1" x14ac:dyDescent="0.25">
      <c r="A13" s="73" t="s">
        <v>331</v>
      </c>
      <c r="C13" s="79" t="s">
        <v>0</v>
      </c>
      <c r="D13" s="80"/>
      <c r="E13" s="80"/>
      <c r="F13" s="80"/>
      <c r="G13" s="80"/>
      <c r="H13" s="80"/>
      <c r="I13" s="80"/>
      <c r="J13" s="80"/>
      <c r="K13" s="80"/>
      <c r="L13" s="80"/>
      <c r="M13" s="80"/>
      <c r="N13" s="81" t="s">
        <v>333</v>
      </c>
      <c r="O13" s="82"/>
      <c r="P13" s="75"/>
    </row>
    <row r="14" spans="1:31" x14ac:dyDescent="0.15">
      <c r="A14" s="73" t="s">
        <v>152</v>
      </c>
      <c r="C14" s="83"/>
      <c r="D14" s="84" t="s">
        <v>153</v>
      </c>
      <c r="E14" s="84"/>
      <c r="F14" s="85"/>
      <c r="G14" s="84"/>
      <c r="H14" s="84"/>
      <c r="I14" s="84"/>
      <c r="J14" s="84"/>
      <c r="K14" s="85"/>
      <c r="L14" s="85"/>
      <c r="M14" s="85"/>
      <c r="N14" s="86">
        <v>10152081</v>
      </c>
      <c r="O14" s="87" t="s">
        <v>410</v>
      </c>
      <c r="P14" s="88"/>
      <c r="R14" s="6">
        <f>IF(AND(R15="-",R30="-"),"-",SUM(R15,R30))</f>
        <v>10152081441</v>
      </c>
      <c r="AE14" s="413"/>
    </row>
    <row r="15" spans="1:31" x14ac:dyDescent="0.15">
      <c r="A15" s="73" t="s">
        <v>154</v>
      </c>
      <c r="C15" s="83"/>
      <c r="D15" s="84"/>
      <c r="E15" s="84" t="s">
        <v>155</v>
      </c>
      <c r="F15" s="84"/>
      <c r="G15" s="84"/>
      <c r="H15" s="84"/>
      <c r="I15" s="84"/>
      <c r="J15" s="84"/>
      <c r="K15" s="85"/>
      <c r="L15" s="85"/>
      <c r="M15" s="85"/>
      <c r="N15" s="86">
        <v>4791614</v>
      </c>
      <c r="O15" s="89"/>
      <c r="P15" s="88"/>
      <c r="R15" s="6">
        <f>IF(COUNTIF(R16:R29,"-")=COUNTA(R16:R29),"-",SUM(R16,R21,R26))</f>
        <v>4791613959</v>
      </c>
      <c r="AE15" s="413"/>
    </row>
    <row r="16" spans="1:31" x14ac:dyDescent="0.15">
      <c r="A16" s="73" t="s">
        <v>156</v>
      </c>
      <c r="C16" s="83"/>
      <c r="D16" s="84"/>
      <c r="E16" s="84"/>
      <c r="F16" s="84" t="s">
        <v>157</v>
      </c>
      <c r="G16" s="84"/>
      <c r="H16" s="84"/>
      <c r="I16" s="84"/>
      <c r="J16" s="84"/>
      <c r="K16" s="85"/>
      <c r="L16" s="85"/>
      <c r="M16" s="85"/>
      <c r="N16" s="86">
        <v>1281270</v>
      </c>
      <c r="O16" s="89"/>
      <c r="P16" s="88"/>
      <c r="R16" s="6">
        <f>IF(COUNTIF(R17:R20,"-")=COUNTA(R17:R20),"-",SUM(R17:R20))</f>
        <v>1281270038</v>
      </c>
      <c r="AE16" s="413"/>
    </row>
    <row r="17" spans="1:31" x14ac:dyDescent="0.15">
      <c r="A17" s="73" t="s">
        <v>158</v>
      </c>
      <c r="C17" s="83"/>
      <c r="D17" s="84"/>
      <c r="E17" s="84"/>
      <c r="F17" s="84"/>
      <c r="G17" s="84" t="s">
        <v>159</v>
      </c>
      <c r="H17" s="84"/>
      <c r="I17" s="84"/>
      <c r="J17" s="84"/>
      <c r="K17" s="85"/>
      <c r="L17" s="85"/>
      <c r="M17" s="85"/>
      <c r="N17" s="86">
        <v>927045</v>
      </c>
      <c r="O17" s="89"/>
      <c r="P17" s="88"/>
      <c r="R17" s="6">
        <v>927044698</v>
      </c>
      <c r="AE17" s="413"/>
    </row>
    <row r="18" spans="1:31" x14ac:dyDescent="0.15">
      <c r="A18" s="73" t="s">
        <v>160</v>
      </c>
      <c r="C18" s="83"/>
      <c r="D18" s="84"/>
      <c r="E18" s="84"/>
      <c r="F18" s="84"/>
      <c r="G18" s="84" t="s">
        <v>161</v>
      </c>
      <c r="H18" s="84"/>
      <c r="I18" s="84"/>
      <c r="J18" s="84"/>
      <c r="K18" s="85"/>
      <c r="L18" s="85"/>
      <c r="M18" s="85"/>
      <c r="N18" s="86">
        <v>79716</v>
      </c>
      <c r="O18" s="89"/>
      <c r="P18" s="88"/>
      <c r="R18" s="6">
        <v>79716182</v>
      </c>
      <c r="AE18" s="413"/>
    </row>
    <row r="19" spans="1:31" x14ac:dyDescent="0.15">
      <c r="A19" s="73" t="s">
        <v>162</v>
      </c>
      <c r="C19" s="83"/>
      <c r="D19" s="84"/>
      <c r="E19" s="84"/>
      <c r="F19" s="84"/>
      <c r="G19" s="84" t="s">
        <v>163</v>
      </c>
      <c r="H19" s="84"/>
      <c r="I19" s="84"/>
      <c r="J19" s="84"/>
      <c r="K19" s="85"/>
      <c r="L19" s="85"/>
      <c r="M19" s="85"/>
      <c r="N19" s="86">
        <v>0</v>
      </c>
      <c r="O19" s="89"/>
      <c r="P19" s="88"/>
      <c r="R19" s="6">
        <v>0</v>
      </c>
      <c r="AE19" s="413"/>
    </row>
    <row r="20" spans="1:31" x14ac:dyDescent="0.15">
      <c r="A20" s="73" t="s">
        <v>164</v>
      </c>
      <c r="C20" s="83"/>
      <c r="D20" s="84"/>
      <c r="E20" s="84"/>
      <c r="F20" s="84"/>
      <c r="G20" s="84" t="s">
        <v>44</v>
      </c>
      <c r="H20" s="84"/>
      <c r="I20" s="84"/>
      <c r="J20" s="84"/>
      <c r="K20" s="85"/>
      <c r="L20" s="85"/>
      <c r="M20" s="85"/>
      <c r="N20" s="86">
        <v>274509</v>
      </c>
      <c r="O20" s="89"/>
      <c r="P20" s="88"/>
      <c r="R20" s="6">
        <v>274509158</v>
      </c>
      <c r="AE20" s="413"/>
    </row>
    <row r="21" spans="1:31" x14ac:dyDescent="0.15">
      <c r="A21" s="73" t="s">
        <v>165</v>
      </c>
      <c r="C21" s="83"/>
      <c r="D21" s="84"/>
      <c r="E21" s="84"/>
      <c r="F21" s="84" t="s">
        <v>166</v>
      </c>
      <c r="G21" s="84"/>
      <c r="H21" s="84"/>
      <c r="I21" s="84"/>
      <c r="J21" s="84"/>
      <c r="K21" s="85"/>
      <c r="L21" s="85"/>
      <c r="M21" s="85"/>
      <c r="N21" s="86">
        <v>3371409</v>
      </c>
      <c r="O21" s="89"/>
      <c r="P21" s="88"/>
      <c r="R21" s="6">
        <f>IF(COUNTIF(R22:R25,"-")=COUNTA(R22:R25),"-",SUM(R22:R25))</f>
        <v>3371408541</v>
      </c>
      <c r="AE21" s="413"/>
    </row>
    <row r="22" spans="1:31" x14ac:dyDescent="0.15">
      <c r="A22" s="73" t="s">
        <v>167</v>
      </c>
      <c r="C22" s="83"/>
      <c r="D22" s="84"/>
      <c r="E22" s="84"/>
      <c r="F22" s="84"/>
      <c r="G22" s="84" t="s">
        <v>168</v>
      </c>
      <c r="H22" s="84"/>
      <c r="I22" s="84"/>
      <c r="J22" s="84"/>
      <c r="K22" s="85"/>
      <c r="L22" s="85"/>
      <c r="M22" s="85"/>
      <c r="N22" s="86">
        <v>2081114</v>
      </c>
      <c r="O22" s="89"/>
      <c r="P22" s="88"/>
      <c r="R22" s="6">
        <v>2081114013</v>
      </c>
      <c r="AE22" s="413"/>
    </row>
    <row r="23" spans="1:31" x14ac:dyDescent="0.15">
      <c r="A23" s="73" t="s">
        <v>169</v>
      </c>
      <c r="C23" s="83"/>
      <c r="D23" s="84"/>
      <c r="E23" s="84"/>
      <c r="F23" s="84"/>
      <c r="G23" s="84" t="s">
        <v>170</v>
      </c>
      <c r="H23" s="84"/>
      <c r="I23" s="84"/>
      <c r="J23" s="84"/>
      <c r="K23" s="85"/>
      <c r="L23" s="85"/>
      <c r="M23" s="85"/>
      <c r="N23" s="86">
        <v>99594</v>
      </c>
      <c r="O23" s="89"/>
      <c r="P23" s="88"/>
      <c r="R23" s="6">
        <v>99594022</v>
      </c>
      <c r="AE23" s="413"/>
    </row>
    <row r="24" spans="1:31" x14ac:dyDescent="0.15">
      <c r="A24" s="73" t="s">
        <v>171</v>
      </c>
      <c r="C24" s="83"/>
      <c r="D24" s="84"/>
      <c r="E24" s="84"/>
      <c r="F24" s="84"/>
      <c r="G24" s="84" t="s">
        <v>172</v>
      </c>
      <c r="H24" s="84"/>
      <c r="I24" s="84"/>
      <c r="J24" s="84"/>
      <c r="K24" s="85"/>
      <c r="L24" s="85"/>
      <c r="M24" s="85"/>
      <c r="N24" s="86">
        <v>1190701</v>
      </c>
      <c r="O24" s="89"/>
      <c r="P24" s="88"/>
      <c r="R24" s="6">
        <v>1190700506</v>
      </c>
      <c r="AE24" s="413"/>
    </row>
    <row r="25" spans="1:31" x14ac:dyDescent="0.15">
      <c r="A25" s="73" t="s">
        <v>173</v>
      </c>
      <c r="C25" s="83"/>
      <c r="D25" s="84"/>
      <c r="E25" s="84"/>
      <c r="F25" s="84"/>
      <c r="G25" s="84" t="s">
        <v>44</v>
      </c>
      <c r="H25" s="84"/>
      <c r="I25" s="84"/>
      <c r="J25" s="84"/>
      <c r="K25" s="85"/>
      <c r="L25" s="85"/>
      <c r="M25" s="85"/>
      <c r="N25" s="86">
        <v>0</v>
      </c>
      <c r="O25" s="89"/>
      <c r="P25" s="88"/>
      <c r="R25" s="6">
        <v>0</v>
      </c>
      <c r="AE25" s="413"/>
    </row>
    <row r="26" spans="1:31" x14ac:dyDescent="0.15">
      <c r="A26" s="73" t="s">
        <v>174</v>
      </c>
      <c r="C26" s="83"/>
      <c r="D26" s="84"/>
      <c r="E26" s="84"/>
      <c r="F26" s="84" t="s">
        <v>175</v>
      </c>
      <c r="G26" s="84"/>
      <c r="H26" s="84"/>
      <c r="I26" s="84"/>
      <c r="J26" s="84"/>
      <c r="K26" s="85"/>
      <c r="L26" s="85"/>
      <c r="M26" s="85"/>
      <c r="N26" s="86">
        <v>138935</v>
      </c>
      <c r="O26" s="89"/>
      <c r="P26" s="88"/>
      <c r="R26" s="6">
        <f>IF(COUNTIF(R27:R29,"-")=COUNTA(R27:R29),"-",SUM(R27:R29))</f>
        <v>138935380</v>
      </c>
      <c r="AE26" s="413"/>
    </row>
    <row r="27" spans="1:31" x14ac:dyDescent="0.15">
      <c r="A27" s="73" t="s">
        <v>176</v>
      </c>
      <c r="C27" s="83"/>
      <c r="D27" s="84"/>
      <c r="E27" s="84"/>
      <c r="F27" s="85"/>
      <c r="G27" s="85" t="s">
        <v>177</v>
      </c>
      <c r="H27" s="85"/>
      <c r="I27" s="84"/>
      <c r="J27" s="84"/>
      <c r="K27" s="85"/>
      <c r="L27" s="85"/>
      <c r="M27" s="85"/>
      <c r="N27" s="86">
        <v>94258</v>
      </c>
      <c r="O27" s="89"/>
      <c r="P27" s="88"/>
      <c r="R27" s="6">
        <v>94257555</v>
      </c>
      <c r="AE27" s="413"/>
    </row>
    <row r="28" spans="1:31" x14ac:dyDescent="0.15">
      <c r="A28" s="73" t="s">
        <v>178</v>
      </c>
      <c r="C28" s="83"/>
      <c r="D28" s="84"/>
      <c r="E28" s="84"/>
      <c r="F28" s="85"/>
      <c r="G28" s="84" t="s">
        <v>179</v>
      </c>
      <c r="H28" s="84"/>
      <c r="I28" s="84"/>
      <c r="J28" s="84"/>
      <c r="K28" s="85"/>
      <c r="L28" s="85"/>
      <c r="M28" s="85"/>
      <c r="N28" s="86">
        <v>603</v>
      </c>
      <c r="O28" s="89"/>
      <c r="P28" s="88"/>
      <c r="R28" s="6">
        <v>603436</v>
      </c>
      <c r="AE28" s="413"/>
    </row>
    <row r="29" spans="1:31" x14ac:dyDescent="0.15">
      <c r="A29" s="73" t="s">
        <v>180</v>
      </c>
      <c r="C29" s="83"/>
      <c r="D29" s="84"/>
      <c r="E29" s="84"/>
      <c r="F29" s="85"/>
      <c r="G29" s="84" t="s">
        <v>44</v>
      </c>
      <c r="H29" s="84"/>
      <c r="I29" s="84"/>
      <c r="J29" s="84"/>
      <c r="K29" s="85"/>
      <c r="L29" s="85"/>
      <c r="M29" s="85"/>
      <c r="N29" s="86">
        <v>44074</v>
      </c>
      <c r="O29" s="89"/>
      <c r="P29" s="88"/>
      <c r="R29" s="6">
        <v>44074389</v>
      </c>
      <c r="AE29" s="413"/>
    </row>
    <row r="30" spans="1:31" x14ac:dyDescent="0.15">
      <c r="A30" s="73" t="s">
        <v>181</v>
      </c>
      <c r="C30" s="83"/>
      <c r="D30" s="84"/>
      <c r="E30" s="85" t="s">
        <v>182</v>
      </c>
      <c r="F30" s="85"/>
      <c r="G30" s="84"/>
      <c r="H30" s="84"/>
      <c r="I30" s="84"/>
      <c r="J30" s="84"/>
      <c r="K30" s="85"/>
      <c r="L30" s="85"/>
      <c r="M30" s="85"/>
      <c r="N30" s="86">
        <v>5360467</v>
      </c>
      <c r="O30" s="89" t="s">
        <v>410</v>
      </c>
      <c r="P30" s="88"/>
      <c r="R30" s="6">
        <f>IF(COUNTIF(R31:R34,"-")=COUNTA(R31:R34),"-",SUM(R31:R34))</f>
        <v>5360467482</v>
      </c>
      <c r="AE30" s="413"/>
    </row>
    <row r="31" spans="1:31" x14ac:dyDescent="0.15">
      <c r="A31" s="73" t="s">
        <v>183</v>
      </c>
      <c r="C31" s="83"/>
      <c r="D31" s="84"/>
      <c r="E31" s="84"/>
      <c r="F31" s="84" t="s">
        <v>184</v>
      </c>
      <c r="G31" s="84"/>
      <c r="H31" s="84"/>
      <c r="I31" s="84"/>
      <c r="J31" s="84"/>
      <c r="K31" s="85"/>
      <c r="L31" s="85"/>
      <c r="M31" s="85"/>
      <c r="N31" s="86">
        <v>4262318</v>
      </c>
      <c r="O31" s="89"/>
      <c r="P31" s="88"/>
      <c r="R31" s="6">
        <v>4262317809</v>
      </c>
      <c r="AE31" s="413"/>
    </row>
    <row r="32" spans="1:31" x14ac:dyDescent="0.15">
      <c r="A32" s="73" t="s">
        <v>185</v>
      </c>
      <c r="C32" s="83"/>
      <c r="D32" s="84"/>
      <c r="E32" s="84"/>
      <c r="F32" s="84" t="s">
        <v>186</v>
      </c>
      <c r="G32" s="84"/>
      <c r="H32" s="84"/>
      <c r="I32" s="84"/>
      <c r="J32" s="84"/>
      <c r="K32" s="85"/>
      <c r="L32" s="85"/>
      <c r="M32" s="85"/>
      <c r="N32" s="86">
        <v>931884</v>
      </c>
      <c r="O32" s="89"/>
      <c r="P32" s="88"/>
      <c r="R32" s="6">
        <v>931883946</v>
      </c>
      <c r="AE32" s="413"/>
    </row>
    <row r="33" spans="1:31" x14ac:dyDescent="0.15">
      <c r="A33" s="73" t="s">
        <v>187</v>
      </c>
      <c r="C33" s="83"/>
      <c r="D33" s="84"/>
      <c r="E33" s="84"/>
      <c r="F33" s="84" t="s">
        <v>188</v>
      </c>
      <c r="G33" s="84"/>
      <c r="H33" s="84"/>
      <c r="I33" s="84"/>
      <c r="J33" s="84"/>
      <c r="K33" s="85"/>
      <c r="L33" s="85"/>
      <c r="M33" s="85"/>
      <c r="N33" s="86">
        <v>-4270</v>
      </c>
      <c r="O33" s="89"/>
      <c r="P33" s="88"/>
      <c r="R33" s="6">
        <v>-4270218</v>
      </c>
      <c r="AE33" s="413"/>
    </row>
    <row r="34" spans="1:31" x14ac:dyDescent="0.15">
      <c r="A34" s="73" t="s">
        <v>189</v>
      </c>
      <c r="C34" s="83"/>
      <c r="D34" s="84"/>
      <c r="E34" s="84"/>
      <c r="F34" s="84" t="s">
        <v>44</v>
      </c>
      <c r="G34" s="84"/>
      <c r="H34" s="84"/>
      <c r="I34" s="84"/>
      <c r="J34" s="84"/>
      <c r="K34" s="85"/>
      <c r="L34" s="85"/>
      <c r="M34" s="85"/>
      <c r="N34" s="86">
        <v>170536</v>
      </c>
      <c r="O34" s="89"/>
      <c r="P34" s="88"/>
      <c r="R34" s="6">
        <v>170535945</v>
      </c>
      <c r="AE34" s="413"/>
    </row>
    <row r="35" spans="1:31" x14ac:dyDescent="0.15">
      <c r="A35" s="73" t="s">
        <v>190</v>
      </c>
      <c r="C35" s="83"/>
      <c r="D35" s="84" t="s">
        <v>191</v>
      </c>
      <c r="E35" s="84"/>
      <c r="F35" s="84"/>
      <c r="G35" s="84"/>
      <c r="H35" s="84"/>
      <c r="I35" s="84"/>
      <c r="J35" s="84"/>
      <c r="K35" s="85"/>
      <c r="L35" s="85"/>
      <c r="M35" s="85"/>
      <c r="N35" s="86">
        <v>821558</v>
      </c>
      <c r="O35" s="89"/>
      <c r="P35" s="88"/>
      <c r="R35" s="6">
        <f>IF(COUNTIF(R36:R37,"-")=COUNTA(R36:R37),"-",SUM(R36:R37))</f>
        <v>821557954</v>
      </c>
      <c r="AE35" s="413"/>
    </row>
    <row r="36" spans="1:31" x14ac:dyDescent="0.15">
      <c r="A36" s="73" t="s">
        <v>192</v>
      </c>
      <c r="C36" s="83"/>
      <c r="D36" s="84"/>
      <c r="E36" s="84" t="s">
        <v>193</v>
      </c>
      <c r="F36" s="84"/>
      <c r="G36" s="84"/>
      <c r="H36" s="84"/>
      <c r="I36" s="84"/>
      <c r="J36" s="84"/>
      <c r="K36" s="90"/>
      <c r="L36" s="90"/>
      <c r="M36" s="90"/>
      <c r="N36" s="86">
        <v>447422</v>
      </c>
      <c r="O36" s="89"/>
      <c r="P36" s="88"/>
      <c r="R36" s="6">
        <v>447422005</v>
      </c>
      <c r="AE36" s="413"/>
    </row>
    <row r="37" spans="1:31" x14ac:dyDescent="0.15">
      <c r="A37" s="73" t="s">
        <v>194</v>
      </c>
      <c r="C37" s="83"/>
      <c r="D37" s="84"/>
      <c r="E37" s="84" t="s">
        <v>44</v>
      </c>
      <c r="F37" s="84"/>
      <c r="G37" s="85"/>
      <c r="H37" s="84"/>
      <c r="I37" s="84"/>
      <c r="J37" s="84"/>
      <c r="K37" s="90"/>
      <c r="L37" s="90"/>
      <c r="M37" s="90"/>
      <c r="N37" s="86">
        <v>374136</v>
      </c>
      <c r="O37" s="89"/>
      <c r="P37" s="88"/>
      <c r="R37" s="6">
        <v>374135949</v>
      </c>
      <c r="AE37" s="413"/>
    </row>
    <row r="38" spans="1:31" x14ac:dyDescent="0.15">
      <c r="A38" s="73" t="s">
        <v>150</v>
      </c>
      <c r="C38" s="91" t="s">
        <v>151</v>
      </c>
      <c r="D38" s="92"/>
      <c r="E38" s="92"/>
      <c r="F38" s="92"/>
      <c r="G38" s="92"/>
      <c r="H38" s="92"/>
      <c r="I38" s="92"/>
      <c r="J38" s="92"/>
      <c r="K38" s="93"/>
      <c r="L38" s="93"/>
      <c r="M38" s="93"/>
      <c r="N38" s="94">
        <v>-9330523</v>
      </c>
      <c r="O38" s="95"/>
      <c r="P38" s="88"/>
      <c r="R38" s="6">
        <f>IF(COUNTIF(R14:R35,"-")=COUNTA(R14:R35),"-",SUM(R35)-SUM(R14))</f>
        <v>-9330523487</v>
      </c>
      <c r="AE38" s="413"/>
    </row>
    <row r="39" spans="1:31" x14ac:dyDescent="0.15">
      <c r="A39" s="73" t="s">
        <v>197</v>
      </c>
      <c r="C39" s="83"/>
      <c r="D39" s="84" t="s">
        <v>198</v>
      </c>
      <c r="E39" s="84"/>
      <c r="F39" s="85"/>
      <c r="G39" s="84"/>
      <c r="H39" s="84"/>
      <c r="I39" s="84"/>
      <c r="J39" s="84"/>
      <c r="K39" s="85"/>
      <c r="L39" s="85"/>
      <c r="M39" s="85"/>
      <c r="N39" s="86">
        <v>59711</v>
      </c>
      <c r="O39" s="87"/>
      <c r="P39" s="88"/>
      <c r="R39" s="6">
        <f>IF(COUNTIF(R40:R44,"-")=COUNTA(R40:R44),"-",SUM(R40:R44))</f>
        <v>59710633</v>
      </c>
      <c r="AE39" s="413"/>
    </row>
    <row r="40" spans="1:31" x14ac:dyDescent="0.15">
      <c r="A40" s="73" t="s">
        <v>199</v>
      </c>
      <c r="C40" s="83"/>
      <c r="D40" s="84"/>
      <c r="E40" s="85" t="s">
        <v>200</v>
      </c>
      <c r="F40" s="85"/>
      <c r="G40" s="84"/>
      <c r="H40" s="84"/>
      <c r="I40" s="84"/>
      <c r="J40" s="84"/>
      <c r="K40" s="85"/>
      <c r="L40" s="85"/>
      <c r="M40" s="85"/>
      <c r="N40" s="86">
        <v>58475</v>
      </c>
      <c r="O40" s="89"/>
      <c r="P40" s="88"/>
      <c r="R40" s="6">
        <v>58475033</v>
      </c>
      <c r="AE40" s="413"/>
    </row>
    <row r="41" spans="1:31" x14ac:dyDescent="0.15">
      <c r="A41" s="73" t="s">
        <v>201</v>
      </c>
      <c r="C41" s="83"/>
      <c r="D41" s="84"/>
      <c r="E41" s="85" t="s">
        <v>202</v>
      </c>
      <c r="F41" s="85"/>
      <c r="G41" s="84"/>
      <c r="H41" s="84"/>
      <c r="I41" s="84"/>
      <c r="J41" s="84"/>
      <c r="K41" s="85"/>
      <c r="L41" s="85"/>
      <c r="M41" s="85"/>
      <c r="N41" s="86">
        <v>0</v>
      </c>
      <c r="O41" s="89"/>
      <c r="P41" s="88"/>
      <c r="R41" s="6">
        <v>0</v>
      </c>
      <c r="AE41" s="413"/>
    </row>
    <row r="42" spans="1:31" x14ac:dyDescent="0.15">
      <c r="A42" s="73" t="s">
        <v>203</v>
      </c>
      <c r="C42" s="83"/>
      <c r="D42" s="84"/>
      <c r="E42" s="85" t="s">
        <v>204</v>
      </c>
      <c r="F42" s="85"/>
      <c r="G42" s="84"/>
      <c r="H42" s="85"/>
      <c r="I42" s="84"/>
      <c r="J42" s="84"/>
      <c r="K42" s="85"/>
      <c r="L42" s="85"/>
      <c r="M42" s="85"/>
      <c r="N42" s="86">
        <v>0</v>
      </c>
      <c r="O42" s="89"/>
      <c r="P42" s="88"/>
      <c r="R42" s="6">
        <v>0</v>
      </c>
      <c r="AE42" s="413"/>
    </row>
    <row r="43" spans="1:31" x14ac:dyDescent="0.15">
      <c r="A43" s="73" t="s">
        <v>205</v>
      </c>
      <c r="C43" s="83"/>
      <c r="D43" s="84"/>
      <c r="E43" s="84" t="s">
        <v>206</v>
      </c>
      <c r="F43" s="84"/>
      <c r="G43" s="84"/>
      <c r="H43" s="84"/>
      <c r="I43" s="84"/>
      <c r="J43" s="84"/>
      <c r="K43" s="85"/>
      <c r="L43" s="85"/>
      <c r="M43" s="85"/>
      <c r="N43" s="86">
        <v>0</v>
      </c>
      <c r="O43" s="89"/>
      <c r="P43" s="88"/>
      <c r="R43" s="6">
        <v>0</v>
      </c>
      <c r="AE43" s="413"/>
    </row>
    <row r="44" spans="1:31" x14ac:dyDescent="0.15">
      <c r="A44" s="73" t="s">
        <v>207</v>
      </c>
      <c r="C44" s="83"/>
      <c r="D44" s="84"/>
      <c r="E44" s="84" t="s">
        <v>44</v>
      </c>
      <c r="F44" s="84"/>
      <c r="G44" s="84"/>
      <c r="H44" s="84"/>
      <c r="I44" s="84"/>
      <c r="J44" s="84"/>
      <c r="K44" s="85"/>
      <c r="L44" s="85"/>
      <c r="M44" s="85"/>
      <c r="N44" s="86">
        <v>1236</v>
      </c>
      <c r="O44" s="89"/>
      <c r="P44" s="88"/>
      <c r="R44" s="6">
        <v>1235600</v>
      </c>
      <c r="AE44" s="413"/>
    </row>
    <row r="45" spans="1:31" x14ac:dyDescent="0.15">
      <c r="A45" s="73" t="s">
        <v>208</v>
      </c>
      <c r="C45" s="83"/>
      <c r="D45" s="84" t="s">
        <v>209</v>
      </c>
      <c r="E45" s="84"/>
      <c r="F45" s="84"/>
      <c r="G45" s="84"/>
      <c r="H45" s="84"/>
      <c r="I45" s="84"/>
      <c r="J45" s="84"/>
      <c r="K45" s="90"/>
      <c r="L45" s="90"/>
      <c r="M45" s="90"/>
      <c r="N45" s="86">
        <v>6824</v>
      </c>
      <c r="O45" s="87"/>
      <c r="P45" s="88"/>
      <c r="R45" s="6">
        <f>IF(COUNTIF(R46:R47,"-")=COUNTA(R46:R47),"-",SUM(R46:R47))</f>
        <v>6824478</v>
      </c>
      <c r="AE45" s="413"/>
    </row>
    <row r="46" spans="1:31" x14ac:dyDescent="0.15">
      <c r="A46" s="73" t="s">
        <v>210</v>
      </c>
      <c r="C46" s="83"/>
      <c r="D46" s="84"/>
      <c r="E46" s="84" t="s">
        <v>211</v>
      </c>
      <c r="F46" s="84"/>
      <c r="G46" s="84"/>
      <c r="H46" s="84"/>
      <c r="I46" s="84"/>
      <c r="J46" s="84"/>
      <c r="K46" s="90"/>
      <c r="L46" s="90"/>
      <c r="M46" s="90"/>
      <c r="N46" s="86">
        <v>0</v>
      </c>
      <c r="O46" s="89"/>
      <c r="P46" s="88"/>
      <c r="R46" s="6">
        <v>0</v>
      </c>
      <c r="AE46" s="413"/>
    </row>
    <row r="47" spans="1:31" ht="14.25" thickBot="1" x14ac:dyDescent="0.2">
      <c r="A47" s="73" t="s">
        <v>212</v>
      </c>
      <c r="C47" s="83"/>
      <c r="D47" s="84"/>
      <c r="E47" s="84" t="s">
        <v>44</v>
      </c>
      <c r="F47" s="84"/>
      <c r="G47" s="84"/>
      <c r="H47" s="84"/>
      <c r="I47" s="84"/>
      <c r="J47" s="84"/>
      <c r="K47" s="90"/>
      <c r="L47" s="90"/>
      <c r="M47" s="90"/>
      <c r="N47" s="86">
        <v>6824</v>
      </c>
      <c r="O47" s="89"/>
      <c r="P47" s="88"/>
      <c r="R47" s="6">
        <v>6824478</v>
      </c>
      <c r="AE47" s="413"/>
    </row>
    <row r="48" spans="1:31" ht="14.25" thickBot="1" x14ac:dyDescent="0.2">
      <c r="A48" s="73" t="s">
        <v>195</v>
      </c>
      <c r="C48" s="96" t="s">
        <v>196</v>
      </c>
      <c r="D48" s="97"/>
      <c r="E48" s="97"/>
      <c r="F48" s="97"/>
      <c r="G48" s="97"/>
      <c r="H48" s="97"/>
      <c r="I48" s="97"/>
      <c r="J48" s="97"/>
      <c r="K48" s="98"/>
      <c r="L48" s="98"/>
      <c r="M48" s="98"/>
      <c r="N48" s="99">
        <v>-9383410</v>
      </c>
      <c r="O48" s="100"/>
      <c r="P48" s="88"/>
      <c r="R48" s="6">
        <f>IF(COUNTIF(R38:R47,"-")=COUNTA(R38:R47),"-",SUM(R38,R45)-SUM(R39))</f>
        <v>-9383409642</v>
      </c>
      <c r="AE48" s="413"/>
    </row>
    <row r="49" spans="1:12" s="102" customFormat="1" ht="3.75" customHeight="1" x14ac:dyDescent="0.15">
      <c r="A49" s="101"/>
      <c r="C49" s="103"/>
      <c r="D49" s="103"/>
      <c r="E49" s="104"/>
      <c r="F49" s="104"/>
      <c r="G49" s="104"/>
      <c r="H49" s="104"/>
      <c r="I49" s="104"/>
      <c r="J49" s="105"/>
      <c r="K49" s="105"/>
      <c r="L49" s="105"/>
    </row>
    <row r="50" spans="1:12" s="102" customFormat="1" ht="15.6" customHeight="1" x14ac:dyDescent="0.15">
      <c r="A50" s="101"/>
      <c r="C50" s="106"/>
      <c r="D50" s="106" t="s">
        <v>344</v>
      </c>
      <c r="E50" s="107"/>
      <c r="F50" s="107"/>
      <c r="G50" s="107"/>
      <c r="H50" s="107"/>
      <c r="I50" s="107"/>
      <c r="J50" s="108"/>
      <c r="K50" s="108"/>
      <c r="L50" s="108"/>
    </row>
  </sheetData>
  <mergeCells count="5">
    <mergeCell ref="C9:O9"/>
    <mergeCell ref="C10:O10"/>
    <mergeCell ref="C11:O11"/>
    <mergeCell ref="C13:M13"/>
    <mergeCell ref="N13:O13"/>
  </mergeCells>
  <phoneticPr fontId="11"/>
  <pageMargins left="0.7" right="0.7" top="0.39370078740157477" bottom="0.39370078740157477"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32"/>
  <sheetViews>
    <sheetView showGridLines="0" topLeftCell="B1" zoomScale="85" zoomScaleNormal="85" zoomScaleSheetLayoutView="100" workbookViewId="0"/>
  </sheetViews>
  <sheetFormatPr defaultRowHeight="12.75" x14ac:dyDescent="0.15"/>
  <cols>
    <col min="1" max="1" width="0" style="110" hidden="1" customWidth="1"/>
    <col min="2" max="2" width="1.125" style="113" customWidth="1"/>
    <col min="3" max="3" width="1.625" style="113" customWidth="1"/>
    <col min="4" max="9" width="2" style="113" customWidth="1"/>
    <col min="10" max="10" width="15.375" style="113" customWidth="1"/>
    <col min="11" max="11" width="21.625" style="113" bestFit="1" customWidth="1"/>
    <col min="12" max="12" width="3" style="113" bestFit="1" customWidth="1"/>
    <col min="13" max="13" width="21.625" style="113" bestFit="1" customWidth="1"/>
    <col min="14" max="14" width="3" style="113" bestFit="1" customWidth="1"/>
    <col min="15" max="15" width="21.625" style="113" bestFit="1" customWidth="1"/>
    <col min="16" max="16" width="3" style="113" bestFit="1" customWidth="1"/>
    <col min="17" max="17" width="21.625" style="113" hidden="1" customWidth="1"/>
    <col min="18" max="18" width="3" style="113" hidden="1" customWidth="1"/>
    <col min="19" max="19" width="1" style="113" customWidth="1"/>
    <col min="20" max="20" width="9" style="113"/>
    <col min="21" max="24" width="0" style="113" hidden="1" customWidth="1"/>
    <col min="25" max="16384" width="9" style="113"/>
  </cols>
  <sheetData>
    <row r="1" spans="1:24" x14ac:dyDescent="0.15">
      <c r="C1" s="113" t="s">
        <v>354</v>
      </c>
    </row>
    <row r="2" spans="1:24" x14ac:dyDescent="0.15">
      <c r="C2" s="113" t="s">
        <v>355</v>
      </c>
    </row>
    <row r="3" spans="1:24" x14ac:dyDescent="0.15">
      <c r="C3" s="113" t="s">
        <v>356</v>
      </c>
    </row>
    <row r="4" spans="1:24" x14ac:dyDescent="0.15">
      <c r="C4" s="113" t="s">
        <v>357</v>
      </c>
    </row>
    <row r="5" spans="1:24" x14ac:dyDescent="0.15">
      <c r="C5" s="113" t="s">
        <v>358</v>
      </c>
    </row>
    <row r="6" spans="1:24" x14ac:dyDescent="0.15">
      <c r="C6" s="113" t="s">
        <v>359</v>
      </c>
    </row>
    <row r="7" spans="1:24" x14ac:dyDescent="0.15">
      <c r="C7" s="113" t="s">
        <v>360</v>
      </c>
    </row>
    <row r="9" spans="1:24" ht="24" x14ac:dyDescent="0.25">
      <c r="B9" s="111"/>
      <c r="C9" s="112" t="s">
        <v>411</v>
      </c>
      <c r="D9" s="112"/>
      <c r="E9" s="112"/>
      <c r="F9" s="112"/>
      <c r="G9" s="112"/>
      <c r="H9" s="112"/>
      <c r="I9" s="112"/>
      <c r="J9" s="112"/>
      <c r="K9" s="112"/>
      <c r="L9" s="112"/>
      <c r="M9" s="112"/>
      <c r="N9" s="112"/>
      <c r="O9" s="112"/>
      <c r="P9" s="112"/>
      <c r="Q9" s="112"/>
      <c r="R9" s="112"/>
    </row>
    <row r="10" spans="1:24" ht="17.25" x14ac:dyDescent="0.2">
      <c r="B10" s="114"/>
      <c r="C10" s="115" t="s">
        <v>408</v>
      </c>
      <c r="D10" s="115"/>
      <c r="E10" s="115"/>
      <c r="F10" s="115"/>
      <c r="G10" s="115"/>
      <c r="H10" s="115"/>
      <c r="I10" s="115"/>
      <c r="J10" s="115"/>
      <c r="K10" s="115"/>
      <c r="L10" s="115"/>
      <c r="M10" s="115"/>
      <c r="N10" s="115"/>
      <c r="O10" s="115"/>
      <c r="P10" s="115"/>
      <c r="Q10" s="115"/>
      <c r="R10" s="115"/>
    </row>
    <row r="11" spans="1:24" ht="17.25" x14ac:dyDescent="0.2">
      <c r="B11" s="114"/>
      <c r="C11" s="115" t="s">
        <v>409</v>
      </c>
      <c r="D11" s="115"/>
      <c r="E11" s="115"/>
      <c r="F11" s="115"/>
      <c r="G11" s="115"/>
      <c r="H11" s="115"/>
      <c r="I11" s="115"/>
      <c r="J11" s="115"/>
      <c r="K11" s="115"/>
      <c r="L11" s="115"/>
      <c r="M11" s="115"/>
      <c r="N11" s="115"/>
      <c r="O11" s="115"/>
      <c r="P11" s="115"/>
      <c r="Q11" s="115"/>
      <c r="R11" s="115"/>
    </row>
    <row r="12" spans="1:24" ht="15.75" customHeight="1" thickBot="1" x14ac:dyDescent="0.2">
      <c r="B12" s="116"/>
      <c r="C12" s="117"/>
      <c r="D12" s="117"/>
      <c r="E12" s="117"/>
      <c r="F12" s="117"/>
      <c r="G12" s="117"/>
      <c r="H12" s="117"/>
      <c r="I12" s="117"/>
      <c r="J12" s="118"/>
      <c r="K12" s="117"/>
      <c r="L12" s="118"/>
      <c r="M12" s="117"/>
      <c r="N12" s="117"/>
      <c r="O12" s="117"/>
      <c r="P12" s="414" t="s">
        <v>406</v>
      </c>
      <c r="Q12" s="117"/>
      <c r="R12" s="118"/>
    </row>
    <row r="13" spans="1:24" ht="12.75" customHeight="1" x14ac:dyDescent="0.15">
      <c r="B13" s="119"/>
      <c r="C13" s="120" t="s">
        <v>0</v>
      </c>
      <c r="D13" s="121"/>
      <c r="E13" s="121"/>
      <c r="F13" s="121"/>
      <c r="G13" s="121"/>
      <c r="H13" s="121"/>
      <c r="I13" s="121"/>
      <c r="J13" s="122"/>
      <c r="K13" s="123" t="s">
        <v>345</v>
      </c>
      <c r="L13" s="121"/>
      <c r="M13" s="124"/>
      <c r="N13" s="124"/>
      <c r="O13" s="124"/>
      <c r="P13" s="125"/>
      <c r="Q13" s="124"/>
      <c r="R13" s="125"/>
    </row>
    <row r="14" spans="1:24" ht="29.25" customHeight="1" thickBot="1" x14ac:dyDescent="0.2">
      <c r="A14" s="110" t="s">
        <v>331</v>
      </c>
      <c r="B14" s="119"/>
      <c r="C14" s="126"/>
      <c r="D14" s="127"/>
      <c r="E14" s="127"/>
      <c r="F14" s="127"/>
      <c r="G14" s="127"/>
      <c r="H14" s="127"/>
      <c r="I14" s="127"/>
      <c r="J14" s="128"/>
      <c r="K14" s="129"/>
      <c r="L14" s="127"/>
      <c r="M14" s="130" t="s">
        <v>346</v>
      </c>
      <c r="N14" s="131"/>
      <c r="O14" s="130" t="s">
        <v>347</v>
      </c>
      <c r="P14" s="420"/>
      <c r="Q14" s="415" t="s">
        <v>149</v>
      </c>
      <c r="R14" s="132"/>
    </row>
    <row r="15" spans="1:24" ht="15.95" customHeight="1" x14ac:dyDescent="0.15">
      <c r="A15" s="110" t="s">
        <v>213</v>
      </c>
      <c r="B15" s="133"/>
      <c r="C15" s="134" t="s">
        <v>214</v>
      </c>
      <c r="D15" s="135"/>
      <c r="E15" s="135"/>
      <c r="F15" s="135"/>
      <c r="G15" s="135"/>
      <c r="H15" s="135"/>
      <c r="I15" s="135"/>
      <c r="J15" s="136"/>
      <c r="K15" s="137">
        <v>23485764</v>
      </c>
      <c r="L15" s="138"/>
      <c r="M15" s="137">
        <v>36606709</v>
      </c>
      <c r="N15" s="139"/>
      <c r="O15" s="137">
        <v>-13120945</v>
      </c>
      <c r="P15" s="141"/>
      <c r="Q15" s="140" t="s">
        <v>412</v>
      </c>
      <c r="R15" s="141"/>
      <c r="U15" s="423">
        <f>IF(COUNTIF(V15:X15,"-")=COUNTA(V15:X15),"-",SUM(V15:X15))</f>
        <v>23485764084</v>
      </c>
      <c r="V15" s="423">
        <v>36606709082</v>
      </c>
      <c r="W15" s="423">
        <v>-13120944998</v>
      </c>
      <c r="X15" s="423" t="s">
        <v>11</v>
      </c>
    </row>
    <row r="16" spans="1:24" ht="15.95" customHeight="1" x14ac:dyDescent="0.15">
      <c r="A16" s="110" t="s">
        <v>215</v>
      </c>
      <c r="B16" s="133"/>
      <c r="C16" s="31"/>
      <c r="D16" s="26" t="s">
        <v>216</v>
      </c>
      <c r="E16" s="26"/>
      <c r="F16" s="26"/>
      <c r="G16" s="26"/>
      <c r="H16" s="26"/>
      <c r="I16" s="26"/>
      <c r="J16" s="142"/>
      <c r="K16" s="143">
        <v>-9383410</v>
      </c>
      <c r="L16" s="144"/>
      <c r="M16" s="145"/>
      <c r="N16" s="146"/>
      <c r="O16" s="143">
        <v>-9383410</v>
      </c>
      <c r="P16" s="153"/>
      <c r="Q16" s="148" t="s">
        <v>412</v>
      </c>
      <c r="R16" s="149"/>
      <c r="U16" s="423">
        <f>IF(COUNTIF(V16:X16,"-")=COUNTA(V16:X16),"-",SUM(V16:X16))</f>
        <v>-9383409642</v>
      </c>
      <c r="V16" s="423" t="s">
        <v>11</v>
      </c>
      <c r="W16" s="423">
        <v>-9383409642</v>
      </c>
      <c r="X16" s="423" t="s">
        <v>11</v>
      </c>
    </row>
    <row r="17" spans="1:24" ht="15.95" customHeight="1" x14ac:dyDescent="0.15">
      <c r="A17" s="110" t="s">
        <v>217</v>
      </c>
      <c r="B17" s="119"/>
      <c r="C17" s="150"/>
      <c r="D17" s="142" t="s">
        <v>218</v>
      </c>
      <c r="E17" s="142"/>
      <c r="F17" s="142"/>
      <c r="G17" s="142"/>
      <c r="H17" s="142"/>
      <c r="I17" s="142"/>
      <c r="J17" s="142"/>
      <c r="K17" s="143">
        <v>9991708</v>
      </c>
      <c r="L17" s="144"/>
      <c r="M17" s="151"/>
      <c r="N17" s="152"/>
      <c r="O17" s="143">
        <v>9991708</v>
      </c>
      <c r="P17" s="153"/>
      <c r="Q17" s="148" t="s">
        <v>11</v>
      </c>
      <c r="R17" s="153"/>
      <c r="U17" s="423">
        <f>IF(COUNTIF(V17:X17,"-")=COUNTA(V17:X17),"-",SUM(V17:X17))</f>
        <v>9991708065</v>
      </c>
      <c r="V17" s="423" t="s">
        <v>11</v>
      </c>
      <c r="W17" s="423">
        <f>IF(COUNTIF(W18:W19,"-")=COUNTA(W18:W19),"-",SUM(W18:W19))</f>
        <v>9991708065</v>
      </c>
      <c r="X17" s="423" t="s">
        <v>11</v>
      </c>
    </row>
    <row r="18" spans="1:24" ht="15.95" customHeight="1" x14ac:dyDescent="0.15">
      <c r="A18" s="110" t="s">
        <v>219</v>
      </c>
      <c r="B18" s="119"/>
      <c r="C18" s="154"/>
      <c r="D18" s="142"/>
      <c r="E18" s="155" t="s">
        <v>220</v>
      </c>
      <c r="F18" s="155"/>
      <c r="G18" s="155"/>
      <c r="H18" s="155"/>
      <c r="I18" s="155"/>
      <c r="J18" s="142"/>
      <c r="K18" s="143">
        <v>5737097</v>
      </c>
      <c r="L18" s="144"/>
      <c r="M18" s="151"/>
      <c r="N18" s="152"/>
      <c r="O18" s="143">
        <v>5737097</v>
      </c>
      <c r="P18" s="153"/>
      <c r="Q18" s="148" t="s">
        <v>412</v>
      </c>
      <c r="R18" s="153"/>
      <c r="U18" s="423">
        <f>IF(COUNTIF(V18:X18,"-")=COUNTA(V18:X18),"-",SUM(V18:X18))</f>
        <v>5737096661</v>
      </c>
      <c r="V18" s="423" t="s">
        <v>11</v>
      </c>
      <c r="W18" s="423">
        <v>5737096661</v>
      </c>
      <c r="X18" s="423" t="s">
        <v>11</v>
      </c>
    </row>
    <row r="19" spans="1:24" ht="15.95" customHeight="1" x14ac:dyDescent="0.15">
      <c r="A19" s="110" t="s">
        <v>221</v>
      </c>
      <c r="B19" s="119"/>
      <c r="C19" s="156"/>
      <c r="D19" s="157"/>
      <c r="E19" s="157" t="s">
        <v>222</v>
      </c>
      <c r="F19" s="157"/>
      <c r="G19" s="157"/>
      <c r="H19" s="157"/>
      <c r="I19" s="157"/>
      <c r="J19" s="158"/>
      <c r="K19" s="159">
        <v>4254611</v>
      </c>
      <c r="L19" s="160"/>
      <c r="M19" s="161"/>
      <c r="N19" s="162"/>
      <c r="O19" s="159">
        <v>4254611</v>
      </c>
      <c r="P19" s="165"/>
      <c r="Q19" s="164" t="s">
        <v>412</v>
      </c>
      <c r="R19" s="165"/>
      <c r="U19" s="423">
        <f>IF(COUNTIF(V19:X19,"-")=COUNTA(V19:X19),"-",SUM(V19:X19))</f>
        <v>4254611404</v>
      </c>
      <c r="V19" s="423" t="s">
        <v>11</v>
      </c>
      <c r="W19" s="423">
        <v>4254611404</v>
      </c>
      <c r="X19" s="423" t="s">
        <v>11</v>
      </c>
    </row>
    <row r="20" spans="1:24" ht="15.95" customHeight="1" x14ac:dyDescent="0.15">
      <c r="A20" s="110" t="s">
        <v>223</v>
      </c>
      <c r="B20" s="119"/>
      <c r="C20" s="166"/>
      <c r="D20" s="167" t="s">
        <v>224</v>
      </c>
      <c r="E20" s="168"/>
      <c r="F20" s="167"/>
      <c r="G20" s="167"/>
      <c r="H20" s="167"/>
      <c r="I20" s="167"/>
      <c r="J20" s="169"/>
      <c r="K20" s="170">
        <v>608298</v>
      </c>
      <c r="L20" s="171"/>
      <c r="M20" s="172"/>
      <c r="N20" s="173"/>
      <c r="O20" s="170">
        <v>608298</v>
      </c>
      <c r="P20" s="175"/>
      <c r="Q20" s="174" t="s">
        <v>11</v>
      </c>
      <c r="R20" s="175"/>
      <c r="U20" s="423">
        <f>IF(COUNTIF(V20:X20,"-")=COUNTA(V20:X20),"-",SUM(V20:X20))</f>
        <v>608298423</v>
      </c>
      <c r="V20" s="423" t="s">
        <v>11</v>
      </c>
      <c r="W20" s="423">
        <f>IF(COUNTIF(W16:W17,"-")=COUNTA(W16:W17),"-",SUM(W16:W17))</f>
        <v>608298423</v>
      </c>
      <c r="X20" s="423" t="s">
        <v>11</v>
      </c>
    </row>
    <row r="21" spans="1:24" ht="15.95" customHeight="1" x14ac:dyDescent="0.15">
      <c r="A21" s="110" t="s">
        <v>225</v>
      </c>
      <c r="B21" s="119"/>
      <c r="C21" s="31"/>
      <c r="D21" s="176" t="s">
        <v>348</v>
      </c>
      <c r="E21" s="176"/>
      <c r="F21" s="176"/>
      <c r="G21" s="155"/>
      <c r="H21" s="155"/>
      <c r="I21" s="155"/>
      <c r="J21" s="142"/>
      <c r="K21" s="177"/>
      <c r="L21" s="178"/>
      <c r="M21" s="143">
        <v>434196</v>
      </c>
      <c r="N21" s="147"/>
      <c r="O21" s="143">
        <v>-434196</v>
      </c>
      <c r="P21" s="153"/>
      <c r="Q21" s="416" t="s">
        <v>11</v>
      </c>
      <c r="R21" s="179"/>
      <c r="U21" s="423">
        <v>0</v>
      </c>
      <c r="V21" s="423">
        <f>IF(COUNTA(V22:V25)=COUNTIF(V22:V25,"-"),"-",SUM(V22,V24,V23,V25))</f>
        <v>434196276</v>
      </c>
      <c r="W21" s="423">
        <f>IF(COUNTA(W22:W25)=COUNTIF(W22:W25,"-"),"-",SUM(W22,W24,W23,W25))</f>
        <v>-434196276</v>
      </c>
      <c r="X21" s="423" t="s">
        <v>11</v>
      </c>
    </row>
    <row r="22" spans="1:24" ht="15.95" customHeight="1" x14ac:dyDescent="0.15">
      <c r="A22" s="110" t="s">
        <v>226</v>
      </c>
      <c r="B22" s="119"/>
      <c r="C22" s="31"/>
      <c r="D22" s="176"/>
      <c r="E22" s="176" t="s">
        <v>227</v>
      </c>
      <c r="F22" s="155"/>
      <c r="G22" s="155"/>
      <c r="H22" s="155"/>
      <c r="I22" s="155"/>
      <c r="J22" s="142"/>
      <c r="K22" s="177"/>
      <c r="L22" s="178"/>
      <c r="M22" s="143">
        <v>1679991</v>
      </c>
      <c r="N22" s="147"/>
      <c r="O22" s="143">
        <v>-1679991</v>
      </c>
      <c r="P22" s="153"/>
      <c r="Q22" s="417" t="s">
        <v>11</v>
      </c>
      <c r="R22" s="180"/>
      <c r="U22" s="423">
        <v>0</v>
      </c>
      <c r="V22" s="423">
        <v>1679991293</v>
      </c>
      <c r="W22" s="423">
        <v>-1679991293</v>
      </c>
      <c r="X22" s="423" t="s">
        <v>11</v>
      </c>
    </row>
    <row r="23" spans="1:24" ht="15.95" customHeight="1" x14ac:dyDescent="0.15">
      <c r="A23" s="110" t="s">
        <v>228</v>
      </c>
      <c r="B23" s="119"/>
      <c r="C23" s="31"/>
      <c r="D23" s="176"/>
      <c r="E23" s="176" t="s">
        <v>229</v>
      </c>
      <c r="F23" s="176"/>
      <c r="G23" s="155"/>
      <c r="H23" s="155"/>
      <c r="I23" s="155"/>
      <c r="J23" s="142"/>
      <c r="K23" s="177"/>
      <c r="L23" s="178"/>
      <c r="M23" s="143">
        <v>-1456171</v>
      </c>
      <c r="N23" s="147"/>
      <c r="O23" s="143">
        <v>1456171</v>
      </c>
      <c r="P23" s="153"/>
      <c r="Q23" s="417" t="s">
        <v>11</v>
      </c>
      <c r="R23" s="180"/>
      <c r="U23" s="423">
        <v>0</v>
      </c>
      <c r="V23" s="423">
        <v>-1456171408</v>
      </c>
      <c r="W23" s="423">
        <v>1456171408</v>
      </c>
      <c r="X23" s="423" t="s">
        <v>11</v>
      </c>
    </row>
    <row r="24" spans="1:24" ht="15.95" customHeight="1" x14ac:dyDescent="0.15">
      <c r="A24" s="110" t="s">
        <v>230</v>
      </c>
      <c r="B24" s="119"/>
      <c r="C24" s="31"/>
      <c r="D24" s="176"/>
      <c r="E24" s="176" t="s">
        <v>231</v>
      </c>
      <c r="F24" s="176"/>
      <c r="G24" s="155"/>
      <c r="H24" s="155"/>
      <c r="I24" s="155"/>
      <c r="J24" s="142"/>
      <c r="K24" s="177"/>
      <c r="L24" s="178"/>
      <c r="M24" s="143">
        <v>500524</v>
      </c>
      <c r="N24" s="147"/>
      <c r="O24" s="143">
        <v>-500524</v>
      </c>
      <c r="P24" s="153"/>
      <c r="Q24" s="417" t="s">
        <v>11</v>
      </c>
      <c r="R24" s="180"/>
      <c r="U24" s="423">
        <v>0</v>
      </c>
      <c r="V24" s="423">
        <v>500523911</v>
      </c>
      <c r="W24" s="423">
        <v>-500523911</v>
      </c>
      <c r="X24" s="423" t="s">
        <v>11</v>
      </c>
    </row>
    <row r="25" spans="1:24" ht="15.95" customHeight="1" x14ac:dyDescent="0.15">
      <c r="A25" s="110" t="s">
        <v>232</v>
      </c>
      <c r="B25" s="119"/>
      <c r="C25" s="31"/>
      <c r="D25" s="176"/>
      <c r="E25" s="176" t="s">
        <v>233</v>
      </c>
      <c r="F25" s="176"/>
      <c r="G25" s="155"/>
      <c r="H25" s="27"/>
      <c r="I25" s="155"/>
      <c r="J25" s="142"/>
      <c r="K25" s="177"/>
      <c r="L25" s="178"/>
      <c r="M25" s="143">
        <v>-290148</v>
      </c>
      <c r="N25" s="147"/>
      <c r="O25" s="143">
        <v>290148</v>
      </c>
      <c r="P25" s="153"/>
      <c r="Q25" s="417" t="s">
        <v>11</v>
      </c>
      <c r="R25" s="180"/>
      <c r="U25" s="423">
        <v>0</v>
      </c>
      <c r="V25" s="423">
        <v>-290147520</v>
      </c>
      <c r="W25" s="423">
        <v>290147520</v>
      </c>
      <c r="X25" s="423" t="s">
        <v>11</v>
      </c>
    </row>
    <row r="26" spans="1:24" ht="15.95" customHeight="1" x14ac:dyDescent="0.15">
      <c r="A26" s="110" t="s">
        <v>234</v>
      </c>
      <c r="B26" s="119"/>
      <c r="C26" s="31"/>
      <c r="D26" s="176" t="s">
        <v>235</v>
      </c>
      <c r="E26" s="155"/>
      <c r="F26" s="155"/>
      <c r="G26" s="155"/>
      <c r="H26" s="155"/>
      <c r="I26" s="155"/>
      <c r="J26" s="142"/>
      <c r="K26" s="143">
        <v>0</v>
      </c>
      <c r="L26" s="144"/>
      <c r="M26" s="143">
        <v>0</v>
      </c>
      <c r="N26" s="147"/>
      <c r="O26" s="151"/>
      <c r="P26" s="181"/>
      <c r="Q26" s="418" t="s">
        <v>11</v>
      </c>
      <c r="R26" s="181"/>
      <c r="U26" s="423">
        <f>IF(COUNTIF(V26:X26,"-")=COUNTA(V26:X26),"-",SUM(V26:X26))</f>
        <v>0</v>
      </c>
      <c r="V26" s="423">
        <v>0</v>
      </c>
      <c r="W26" s="423" t="s">
        <v>11</v>
      </c>
      <c r="X26" s="423" t="s">
        <v>11</v>
      </c>
    </row>
    <row r="27" spans="1:24" ht="15.95" customHeight="1" x14ac:dyDescent="0.15">
      <c r="A27" s="110" t="s">
        <v>236</v>
      </c>
      <c r="B27" s="119"/>
      <c r="C27" s="31"/>
      <c r="D27" s="176" t="s">
        <v>237</v>
      </c>
      <c r="E27" s="176"/>
      <c r="F27" s="155"/>
      <c r="G27" s="155"/>
      <c r="H27" s="155"/>
      <c r="I27" s="155"/>
      <c r="J27" s="142"/>
      <c r="K27" s="143">
        <v>43</v>
      </c>
      <c r="L27" s="144"/>
      <c r="M27" s="143">
        <v>43</v>
      </c>
      <c r="N27" s="147"/>
      <c r="O27" s="151"/>
      <c r="P27" s="181"/>
      <c r="Q27" s="418" t="s">
        <v>11</v>
      </c>
      <c r="R27" s="181"/>
      <c r="U27" s="423">
        <f>IF(COUNTIF(V27:X27,"-")=COUNTA(V27:X27),"-",SUM(V27:X27))</f>
        <v>43326</v>
      </c>
      <c r="V27" s="423">
        <v>43326</v>
      </c>
      <c r="W27" s="423" t="s">
        <v>11</v>
      </c>
      <c r="X27" s="423" t="s">
        <v>11</v>
      </c>
    </row>
    <row r="28" spans="1:24" ht="15.95" customHeight="1" x14ac:dyDescent="0.15">
      <c r="A28" s="110" t="s">
        <v>239</v>
      </c>
      <c r="B28" s="119"/>
      <c r="C28" s="156"/>
      <c r="D28" s="157" t="s">
        <v>44</v>
      </c>
      <c r="E28" s="157"/>
      <c r="F28" s="157"/>
      <c r="G28" s="182"/>
      <c r="H28" s="182"/>
      <c r="I28" s="182"/>
      <c r="J28" s="158"/>
      <c r="K28" s="159">
        <v>-18694</v>
      </c>
      <c r="L28" s="160"/>
      <c r="M28" s="159">
        <v>-18694</v>
      </c>
      <c r="N28" s="163"/>
      <c r="O28" s="159">
        <v>0</v>
      </c>
      <c r="P28" s="165"/>
      <c r="Q28" s="419" t="s">
        <v>11</v>
      </c>
      <c r="R28" s="183"/>
      <c r="S28" s="184"/>
      <c r="U28" s="423">
        <f>IF(COUNTIF(V28:X28,"-")=COUNTA(V28:X28),"-",SUM(V28:X28))</f>
        <v>-18693613</v>
      </c>
      <c r="V28" s="423">
        <v>-18693613</v>
      </c>
      <c r="W28" s="423">
        <v>0</v>
      </c>
      <c r="X28" s="423" t="s">
        <v>11</v>
      </c>
    </row>
    <row r="29" spans="1:24" ht="15.95" customHeight="1" thickBot="1" x14ac:dyDescent="0.2">
      <c r="A29" s="110" t="s">
        <v>240</v>
      </c>
      <c r="B29" s="119"/>
      <c r="C29" s="185"/>
      <c r="D29" s="186" t="s">
        <v>241</v>
      </c>
      <c r="E29" s="186"/>
      <c r="F29" s="187"/>
      <c r="G29" s="187"/>
      <c r="H29" s="188"/>
      <c r="I29" s="187"/>
      <c r="J29" s="189"/>
      <c r="K29" s="190">
        <v>589648</v>
      </c>
      <c r="L29" s="191" t="s">
        <v>410</v>
      </c>
      <c r="M29" s="190">
        <v>415546</v>
      </c>
      <c r="N29" s="192" t="s">
        <v>410</v>
      </c>
      <c r="O29" s="190">
        <v>174102</v>
      </c>
      <c r="P29" s="421"/>
      <c r="Q29" s="193" t="s">
        <v>11</v>
      </c>
      <c r="R29" s="194"/>
      <c r="S29" s="184"/>
      <c r="U29" s="423">
        <f>IF(COUNTIF(V29:X29,"-")=COUNTA(V29:X29),"-",SUM(V29:X29))</f>
        <v>589648136</v>
      </c>
      <c r="V29" s="423">
        <f>IF(AND(V21="-",COUNTIF(V26:V27,"-")=COUNTA(V26:V27),V28="-"),"-",SUM(V21,V26:V27,V28))</f>
        <v>415545989</v>
      </c>
      <c r="W29" s="423">
        <f>IF(AND(W20="-",W21="-",COUNTIF(W26:W27,"-")=COUNTA(W26:W27),W28="-"),"-",SUM(W20,W21,W26:W27,W28))</f>
        <v>174102147</v>
      </c>
      <c r="X29" s="423" t="s">
        <v>11</v>
      </c>
    </row>
    <row r="30" spans="1:24" ht="15.95" customHeight="1" thickBot="1" x14ac:dyDescent="0.2">
      <c r="A30" s="110" t="s">
        <v>242</v>
      </c>
      <c r="B30" s="119"/>
      <c r="C30" s="195" t="s">
        <v>243</v>
      </c>
      <c r="D30" s="196"/>
      <c r="E30" s="196"/>
      <c r="F30" s="196"/>
      <c r="G30" s="197"/>
      <c r="H30" s="197"/>
      <c r="I30" s="197"/>
      <c r="J30" s="198"/>
      <c r="K30" s="199">
        <v>24075412</v>
      </c>
      <c r="L30" s="200"/>
      <c r="M30" s="199">
        <v>37022255</v>
      </c>
      <c r="N30" s="201"/>
      <c r="O30" s="199">
        <v>-12946843</v>
      </c>
      <c r="P30" s="422"/>
      <c r="Q30" s="202" t="s">
        <v>11</v>
      </c>
      <c r="R30" s="203"/>
      <c r="S30" s="184"/>
      <c r="U30" s="423">
        <f>IF(COUNTIF(V30:X30,"-")=COUNTA(V30:X30),"-",SUM(V30:X30))</f>
        <v>24075412220</v>
      </c>
      <c r="V30" s="423">
        <v>37022255071</v>
      </c>
      <c r="W30" s="423">
        <v>-12946842851</v>
      </c>
      <c r="X30" s="423" t="s">
        <v>11</v>
      </c>
    </row>
    <row r="31" spans="1:24" ht="6.75" customHeight="1" x14ac:dyDescent="0.15">
      <c r="B31" s="119"/>
      <c r="C31" s="204"/>
      <c r="D31" s="205"/>
      <c r="E31" s="205"/>
      <c r="F31" s="205"/>
      <c r="G31" s="205"/>
      <c r="H31" s="205"/>
      <c r="I31" s="205"/>
      <c r="J31" s="205"/>
      <c r="K31" s="119"/>
      <c r="L31" s="119"/>
      <c r="M31" s="119"/>
      <c r="N31" s="119"/>
      <c r="O31" s="119"/>
      <c r="P31" s="119"/>
      <c r="Q31" s="119"/>
      <c r="R31" s="26"/>
      <c r="S31" s="184"/>
    </row>
    <row r="32" spans="1:24" ht="15.6" customHeight="1" x14ac:dyDescent="0.15">
      <c r="B32" s="119"/>
      <c r="C32" s="206"/>
      <c r="D32" s="207" t="s">
        <v>344</v>
      </c>
      <c r="F32" s="208"/>
      <c r="G32" s="209"/>
      <c r="H32" s="208"/>
      <c r="I32" s="208"/>
      <c r="J32" s="206"/>
      <c r="K32" s="119"/>
      <c r="L32" s="119"/>
      <c r="M32" s="119"/>
      <c r="N32" s="119"/>
      <c r="O32" s="119"/>
      <c r="P32" s="119"/>
      <c r="Q32" s="119"/>
      <c r="R32" s="26"/>
      <c r="S32" s="184"/>
    </row>
  </sheetData>
  <mergeCells count="28">
    <mergeCell ref="Q28:R28"/>
    <mergeCell ref="K25:L25"/>
    <mergeCell ref="Q25:R25"/>
    <mergeCell ref="O26:P26"/>
    <mergeCell ref="Q26:R26"/>
    <mergeCell ref="O27:P27"/>
    <mergeCell ref="Q27:R27"/>
    <mergeCell ref="Q21:R21"/>
    <mergeCell ref="K22:L22"/>
    <mergeCell ref="Q22:R22"/>
    <mergeCell ref="K23:L23"/>
    <mergeCell ref="Q23:R23"/>
    <mergeCell ref="K24:L24"/>
    <mergeCell ref="Q24:R24"/>
    <mergeCell ref="M16:N16"/>
    <mergeCell ref="M17:N17"/>
    <mergeCell ref="M18:N18"/>
    <mergeCell ref="M19:N19"/>
    <mergeCell ref="M20:N20"/>
    <mergeCell ref="K21:L21"/>
    <mergeCell ref="C9:R9"/>
    <mergeCell ref="C10:R10"/>
    <mergeCell ref="C11:R11"/>
    <mergeCell ref="C13:J14"/>
    <mergeCell ref="K13:L14"/>
    <mergeCell ref="M14:N14"/>
    <mergeCell ref="O14:P14"/>
    <mergeCell ref="Q14:R14"/>
  </mergeCells>
  <phoneticPr fontId="11"/>
  <pageMargins left="0.70866141732283472" right="0.70866141732283472" top="0.39370078740157477" bottom="0.39370078740157477" header="0.51181102362204722" footer="0.51181102362204722"/>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E69"/>
  <sheetViews>
    <sheetView topLeftCell="B43" zoomScale="85" zoomScaleNormal="85" workbookViewId="0"/>
  </sheetViews>
  <sheetFormatPr defaultRowHeight="13.5" x14ac:dyDescent="0.15"/>
  <cols>
    <col min="1" max="1" width="0" style="1" hidden="1" customWidth="1"/>
    <col min="2" max="2" width="0.75" style="3" customWidth="1"/>
    <col min="3" max="11" width="2.125" style="3" customWidth="1"/>
    <col min="12" max="12" width="13.25" style="3" customWidth="1"/>
    <col min="13" max="13" width="21.625" style="3" bestFit="1" customWidth="1"/>
    <col min="14" max="14" width="3" style="3" customWidth="1"/>
    <col min="15" max="15" width="0.75" style="72" customWidth="1"/>
    <col min="16" max="16" width="9" style="6"/>
    <col min="17" max="17" width="0" style="6" hidden="1" customWidth="1"/>
    <col min="18" max="16384" width="9" style="6"/>
  </cols>
  <sheetData>
    <row r="1" spans="1:31" x14ac:dyDescent="0.15">
      <c r="C1" s="3" t="s">
        <v>354</v>
      </c>
    </row>
    <row r="2" spans="1:31" x14ac:dyDescent="0.15">
      <c r="C2" s="3" t="s">
        <v>355</v>
      </c>
    </row>
    <row r="3" spans="1:31" x14ac:dyDescent="0.15">
      <c r="C3" s="3" t="s">
        <v>356</v>
      </c>
    </row>
    <row r="4" spans="1:31" x14ac:dyDescent="0.15">
      <c r="C4" s="3" t="s">
        <v>357</v>
      </c>
    </row>
    <row r="5" spans="1:31" x14ac:dyDescent="0.15">
      <c r="C5" s="3" t="s">
        <v>358</v>
      </c>
    </row>
    <row r="6" spans="1:31" x14ac:dyDescent="0.15">
      <c r="C6" s="3" t="s">
        <v>359</v>
      </c>
    </row>
    <row r="7" spans="1:31" x14ac:dyDescent="0.15">
      <c r="C7" s="3" t="s">
        <v>360</v>
      </c>
    </row>
    <row r="8" spans="1:31" s="72" customFormat="1" x14ac:dyDescent="0.15">
      <c r="A8" s="1"/>
      <c r="B8" s="210"/>
      <c r="C8" s="210"/>
      <c r="D8" s="71"/>
      <c r="E8" s="71"/>
      <c r="F8" s="71"/>
      <c r="G8" s="71"/>
      <c r="H8" s="71"/>
      <c r="I8" s="3"/>
      <c r="J8" s="3"/>
      <c r="K8" s="3"/>
      <c r="L8" s="3"/>
      <c r="M8" s="3"/>
      <c r="N8" s="3"/>
    </row>
    <row r="9" spans="1:31" s="72" customFormat="1" ht="24" x14ac:dyDescent="0.15">
      <c r="A9" s="1"/>
      <c r="B9" s="211"/>
      <c r="C9" s="212" t="s">
        <v>413</v>
      </c>
      <c r="D9" s="212"/>
      <c r="E9" s="212"/>
      <c r="F9" s="212"/>
      <c r="G9" s="212"/>
      <c r="H9" s="212"/>
      <c r="I9" s="212"/>
      <c r="J9" s="212"/>
      <c r="K9" s="212"/>
      <c r="L9" s="212"/>
      <c r="M9" s="212"/>
      <c r="N9" s="212"/>
    </row>
    <row r="10" spans="1:31" s="72" customFormat="1" ht="14.25" x14ac:dyDescent="0.15">
      <c r="A10" s="213"/>
      <c r="B10" s="214"/>
      <c r="C10" s="215" t="s">
        <v>408</v>
      </c>
      <c r="D10" s="215"/>
      <c r="E10" s="215"/>
      <c r="F10" s="215"/>
      <c r="G10" s="215"/>
      <c r="H10" s="215"/>
      <c r="I10" s="215"/>
      <c r="J10" s="215"/>
      <c r="K10" s="215"/>
      <c r="L10" s="215"/>
      <c r="M10" s="215"/>
      <c r="N10" s="215"/>
    </row>
    <row r="11" spans="1:31" s="72" customFormat="1" ht="14.25" x14ac:dyDescent="0.15">
      <c r="A11" s="213"/>
      <c r="B11" s="214"/>
      <c r="C11" s="215" t="s">
        <v>409</v>
      </c>
      <c r="D11" s="215"/>
      <c r="E11" s="215"/>
      <c r="F11" s="215"/>
      <c r="G11" s="215"/>
      <c r="H11" s="215"/>
      <c r="I11" s="215"/>
      <c r="J11" s="215"/>
      <c r="K11" s="215"/>
      <c r="L11" s="215"/>
      <c r="M11" s="215"/>
      <c r="N11" s="215"/>
    </row>
    <row r="12" spans="1:31" s="72" customFormat="1" ht="14.25" thickBot="1" x14ac:dyDescent="0.2">
      <c r="A12" s="213"/>
      <c r="B12" s="214"/>
      <c r="C12" s="216"/>
      <c r="D12" s="216"/>
      <c r="E12" s="216"/>
      <c r="F12" s="216"/>
      <c r="G12" s="216"/>
      <c r="H12" s="216"/>
      <c r="I12" s="216"/>
      <c r="J12" s="216"/>
      <c r="K12" s="216"/>
      <c r="L12" s="216"/>
      <c r="M12" s="216"/>
      <c r="N12" s="217" t="s">
        <v>406</v>
      </c>
    </row>
    <row r="13" spans="1:31" s="72" customFormat="1" x14ac:dyDescent="0.15">
      <c r="A13" s="213"/>
      <c r="B13" s="214"/>
      <c r="C13" s="218" t="s">
        <v>0</v>
      </c>
      <c r="D13" s="219"/>
      <c r="E13" s="219"/>
      <c r="F13" s="219"/>
      <c r="G13" s="219"/>
      <c r="H13" s="219"/>
      <c r="I13" s="219"/>
      <c r="J13" s="220"/>
      <c r="K13" s="220"/>
      <c r="L13" s="221"/>
      <c r="M13" s="222" t="s">
        <v>333</v>
      </c>
      <c r="N13" s="223"/>
    </row>
    <row r="14" spans="1:31" s="72" customFormat="1" ht="14.25" thickBot="1" x14ac:dyDescent="0.2">
      <c r="A14" s="213" t="s">
        <v>331</v>
      </c>
      <c r="B14" s="214"/>
      <c r="C14" s="224"/>
      <c r="D14" s="225"/>
      <c r="E14" s="225"/>
      <c r="F14" s="225"/>
      <c r="G14" s="225"/>
      <c r="H14" s="225"/>
      <c r="I14" s="225"/>
      <c r="J14" s="225"/>
      <c r="K14" s="225"/>
      <c r="L14" s="226"/>
      <c r="M14" s="227"/>
      <c r="N14" s="228"/>
    </row>
    <row r="15" spans="1:31" s="72" customFormat="1" x14ac:dyDescent="0.15">
      <c r="A15" s="229"/>
      <c r="B15" s="230"/>
      <c r="C15" s="231" t="s">
        <v>349</v>
      </c>
      <c r="D15" s="232"/>
      <c r="E15" s="232"/>
      <c r="F15" s="233"/>
      <c r="G15" s="233"/>
      <c r="H15" s="234"/>
      <c r="I15" s="233"/>
      <c r="J15" s="234"/>
      <c r="K15" s="234"/>
      <c r="L15" s="235"/>
      <c r="M15" s="236"/>
      <c r="N15" s="237"/>
      <c r="AE15" s="424"/>
    </row>
    <row r="16" spans="1:31" s="72" customFormat="1" x14ac:dyDescent="0.15">
      <c r="A16" s="1" t="s">
        <v>246</v>
      </c>
      <c r="B16" s="3"/>
      <c r="C16" s="238"/>
      <c r="D16" s="239" t="s">
        <v>247</v>
      </c>
      <c r="E16" s="239"/>
      <c r="F16" s="240"/>
      <c r="G16" s="240"/>
      <c r="H16" s="216"/>
      <c r="I16" s="240"/>
      <c r="J16" s="216"/>
      <c r="K16" s="216"/>
      <c r="L16" s="241"/>
      <c r="M16" s="242">
        <v>9230849</v>
      </c>
      <c r="N16" s="243" t="s">
        <v>410</v>
      </c>
      <c r="Q16" s="72">
        <f>IF(AND(Q17="-",Q22="-"),"-",SUM(Q17,Q22))</f>
        <v>9230849116</v>
      </c>
      <c r="AE16" s="424"/>
    </row>
    <row r="17" spans="1:31" s="72" customFormat="1" x14ac:dyDescent="0.15">
      <c r="A17" s="1" t="s">
        <v>248</v>
      </c>
      <c r="B17" s="3"/>
      <c r="C17" s="238"/>
      <c r="D17" s="239"/>
      <c r="E17" s="239" t="s">
        <v>249</v>
      </c>
      <c r="F17" s="240"/>
      <c r="G17" s="240"/>
      <c r="H17" s="240"/>
      <c r="I17" s="240"/>
      <c r="J17" s="216"/>
      <c r="K17" s="216"/>
      <c r="L17" s="241"/>
      <c r="M17" s="242">
        <v>3870549</v>
      </c>
      <c r="N17" s="243" t="s">
        <v>410</v>
      </c>
      <c r="Q17" s="72">
        <f>IF(COUNTIF(Q18:Q21,"-")=COUNTA(Q18:Q21),"-",SUM(Q18:Q21))</f>
        <v>3870548924</v>
      </c>
      <c r="AE17" s="424"/>
    </row>
    <row r="18" spans="1:31" s="72" customFormat="1" x14ac:dyDescent="0.15">
      <c r="A18" s="1" t="s">
        <v>250</v>
      </c>
      <c r="B18" s="3"/>
      <c r="C18" s="238"/>
      <c r="D18" s="239"/>
      <c r="E18" s="239"/>
      <c r="F18" s="240" t="s">
        <v>251</v>
      </c>
      <c r="G18" s="240"/>
      <c r="H18" s="240"/>
      <c r="I18" s="240"/>
      <c r="J18" s="216"/>
      <c r="K18" s="216"/>
      <c r="L18" s="241"/>
      <c r="M18" s="242">
        <v>1420617</v>
      </c>
      <c r="N18" s="243"/>
      <c r="Q18" s="72">
        <v>1420616590</v>
      </c>
      <c r="AE18" s="424"/>
    </row>
    <row r="19" spans="1:31" s="72" customFormat="1" x14ac:dyDescent="0.15">
      <c r="A19" s="1" t="s">
        <v>252</v>
      </c>
      <c r="B19" s="3"/>
      <c r="C19" s="238"/>
      <c r="D19" s="239"/>
      <c r="E19" s="239"/>
      <c r="F19" s="240" t="s">
        <v>253</v>
      </c>
      <c r="G19" s="240"/>
      <c r="H19" s="240"/>
      <c r="I19" s="240"/>
      <c r="J19" s="216"/>
      <c r="K19" s="216"/>
      <c r="L19" s="241"/>
      <c r="M19" s="242">
        <v>2206382</v>
      </c>
      <c r="N19" s="243"/>
      <c r="Q19" s="72">
        <v>2206381506</v>
      </c>
      <c r="AE19" s="424"/>
    </row>
    <row r="20" spans="1:31" s="72" customFormat="1" x14ac:dyDescent="0.15">
      <c r="A20" s="1" t="s">
        <v>254</v>
      </c>
      <c r="B20" s="3"/>
      <c r="C20" s="244"/>
      <c r="D20" s="216"/>
      <c r="E20" s="216"/>
      <c r="F20" s="216" t="s">
        <v>255</v>
      </c>
      <c r="G20" s="216"/>
      <c r="H20" s="216"/>
      <c r="I20" s="216"/>
      <c r="J20" s="216"/>
      <c r="K20" s="216"/>
      <c r="L20" s="241"/>
      <c r="M20" s="242">
        <v>94258</v>
      </c>
      <c r="N20" s="243"/>
      <c r="Q20" s="72">
        <v>94257555</v>
      </c>
      <c r="AE20" s="424"/>
    </row>
    <row r="21" spans="1:31" s="72" customFormat="1" x14ac:dyDescent="0.15">
      <c r="A21" s="1" t="s">
        <v>256</v>
      </c>
      <c r="B21" s="3"/>
      <c r="C21" s="245"/>
      <c r="D21" s="246"/>
      <c r="E21" s="216"/>
      <c r="F21" s="246" t="s">
        <v>257</v>
      </c>
      <c r="G21" s="246"/>
      <c r="H21" s="246"/>
      <c r="I21" s="246"/>
      <c r="J21" s="216"/>
      <c r="K21" s="216"/>
      <c r="L21" s="241"/>
      <c r="M21" s="242">
        <v>149293</v>
      </c>
      <c r="N21" s="243"/>
      <c r="Q21" s="72">
        <v>149293273</v>
      </c>
      <c r="AE21" s="424"/>
    </row>
    <row r="22" spans="1:31" s="72" customFormat="1" x14ac:dyDescent="0.15">
      <c r="A22" s="1" t="s">
        <v>258</v>
      </c>
      <c r="B22" s="3"/>
      <c r="C22" s="244"/>
      <c r="D22" s="246"/>
      <c r="E22" s="216" t="s">
        <v>259</v>
      </c>
      <c r="F22" s="246"/>
      <c r="G22" s="246"/>
      <c r="H22" s="246"/>
      <c r="I22" s="246"/>
      <c r="J22" s="216"/>
      <c r="K22" s="216"/>
      <c r="L22" s="241"/>
      <c r="M22" s="242">
        <v>5360300</v>
      </c>
      <c r="N22" s="243" t="s">
        <v>410</v>
      </c>
      <c r="Q22" s="72">
        <f>IF(COUNTIF(Q23:Q26,"-")=COUNTA(Q23:Q26),"-",SUM(Q23:Q26))</f>
        <v>5360300192</v>
      </c>
      <c r="AE22" s="424"/>
    </row>
    <row r="23" spans="1:31" s="72" customFormat="1" x14ac:dyDescent="0.15">
      <c r="A23" s="1" t="s">
        <v>260</v>
      </c>
      <c r="B23" s="3"/>
      <c r="C23" s="244"/>
      <c r="D23" s="246"/>
      <c r="E23" s="246"/>
      <c r="F23" s="216" t="s">
        <v>261</v>
      </c>
      <c r="G23" s="246"/>
      <c r="H23" s="246"/>
      <c r="I23" s="246"/>
      <c r="J23" s="216"/>
      <c r="K23" s="216"/>
      <c r="L23" s="241"/>
      <c r="M23" s="242">
        <v>4262182</v>
      </c>
      <c r="N23" s="243"/>
      <c r="Q23" s="72">
        <v>4262181719</v>
      </c>
      <c r="AE23" s="424"/>
    </row>
    <row r="24" spans="1:31" s="72" customFormat="1" x14ac:dyDescent="0.15">
      <c r="A24" s="1" t="s">
        <v>262</v>
      </c>
      <c r="B24" s="3"/>
      <c r="C24" s="244"/>
      <c r="D24" s="246"/>
      <c r="E24" s="246"/>
      <c r="F24" s="216" t="s">
        <v>263</v>
      </c>
      <c r="G24" s="246"/>
      <c r="H24" s="246"/>
      <c r="I24" s="246"/>
      <c r="J24" s="216"/>
      <c r="K24" s="216"/>
      <c r="L24" s="241"/>
      <c r="M24" s="242">
        <v>931884</v>
      </c>
      <c r="N24" s="243"/>
      <c r="Q24" s="72">
        <v>931883946</v>
      </c>
      <c r="AE24" s="424"/>
    </row>
    <row r="25" spans="1:31" s="72" customFormat="1" x14ac:dyDescent="0.15">
      <c r="A25" s="1" t="s">
        <v>264</v>
      </c>
      <c r="B25" s="3"/>
      <c r="C25" s="244"/>
      <c r="D25" s="216"/>
      <c r="E25" s="246"/>
      <c r="F25" s="216" t="s">
        <v>265</v>
      </c>
      <c r="G25" s="246"/>
      <c r="H25" s="246"/>
      <c r="I25" s="246"/>
      <c r="J25" s="216"/>
      <c r="K25" s="216"/>
      <c r="L25" s="241"/>
      <c r="M25" s="242">
        <v>-4270</v>
      </c>
      <c r="N25" s="247"/>
      <c r="Q25" s="72">
        <v>-4270218</v>
      </c>
      <c r="AE25" s="424"/>
    </row>
    <row r="26" spans="1:31" s="72" customFormat="1" x14ac:dyDescent="0.15">
      <c r="A26" s="1" t="s">
        <v>266</v>
      </c>
      <c r="B26" s="3"/>
      <c r="C26" s="244"/>
      <c r="D26" s="216"/>
      <c r="E26" s="248"/>
      <c r="F26" s="246" t="s">
        <v>257</v>
      </c>
      <c r="G26" s="216"/>
      <c r="H26" s="246"/>
      <c r="I26" s="246"/>
      <c r="J26" s="216"/>
      <c r="K26" s="216"/>
      <c r="L26" s="241"/>
      <c r="M26" s="242">
        <v>170505</v>
      </c>
      <c r="N26" s="243"/>
      <c r="Q26" s="72">
        <v>170504745</v>
      </c>
      <c r="AE26" s="424"/>
    </row>
    <row r="27" spans="1:31" s="72" customFormat="1" x14ac:dyDescent="0.15">
      <c r="A27" s="1" t="s">
        <v>267</v>
      </c>
      <c r="B27" s="3"/>
      <c r="C27" s="244"/>
      <c r="D27" s="216" t="s">
        <v>268</v>
      </c>
      <c r="E27" s="248"/>
      <c r="F27" s="246"/>
      <c r="G27" s="246"/>
      <c r="H27" s="246"/>
      <c r="I27" s="246"/>
      <c r="J27" s="216"/>
      <c r="K27" s="216"/>
      <c r="L27" s="241"/>
      <c r="M27" s="242">
        <v>10613826</v>
      </c>
      <c r="N27" s="243"/>
      <c r="Q27" s="72">
        <f>IF(COUNTIF(Q28:Q31,"-")=COUNTA(Q28:Q31),"-",SUM(Q28:Q31))</f>
        <v>10613825775</v>
      </c>
      <c r="AE27" s="424"/>
    </row>
    <row r="28" spans="1:31" s="72" customFormat="1" x14ac:dyDescent="0.15">
      <c r="A28" s="1" t="s">
        <v>269</v>
      </c>
      <c r="B28" s="3"/>
      <c r="C28" s="244"/>
      <c r="D28" s="216"/>
      <c r="E28" s="248" t="s">
        <v>270</v>
      </c>
      <c r="F28" s="246"/>
      <c r="G28" s="246"/>
      <c r="H28" s="246"/>
      <c r="I28" s="246"/>
      <c r="J28" s="216"/>
      <c r="K28" s="216"/>
      <c r="L28" s="241"/>
      <c r="M28" s="242">
        <v>6047446</v>
      </c>
      <c r="N28" s="243"/>
      <c r="Q28" s="72">
        <v>6047445759</v>
      </c>
      <c r="AE28" s="424"/>
    </row>
    <row r="29" spans="1:31" s="72" customFormat="1" x14ac:dyDescent="0.15">
      <c r="A29" s="1" t="s">
        <v>271</v>
      </c>
      <c r="B29" s="3"/>
      <c r="C29" s="244"/>
      <c r="D29" s="216"/>
      <c r="E29" s="248" t="s">
        <v>272</v>
      </c>
      <c r="F29" s="246"/>
      <c r="G29" s="246"/>
      <c r="H29" s="246"/>
      <c r="I29" s="246"/>
      <c r="J29" s="216"/>
      <c r="K29" s="216"/>
      <c r="L29" s="241"/>
      <c r="M29" s="242">
        <v>3962525</v>
      </c>
      <c r="N29" s="243"/>
      <c r="Q29" s="72">
        <v>3962525148</v>
      </c>
      <c r="AE29" s="424"/>
    </row>
    <row r="30" spans="1:31" s="72" customFormat="1" x14ac:dyDescent="0.15">
      <c r="A30" s="1" t="s">
        <v>273</v>
      </c>
      <c r="B30" s="3"/>
      <c r="C30" s="244"/>
      <c r="D30" s="216"/>
      <c r="E30" s="248" t="s">
        <v>274</v>
      </c>
      <c r="F30" s="246"/>
      <c r="G30" s="246"/>
      <c r="H30" s="246"/>
      <c r="I30" s="246"/>
      <c r="J30" s="216"/>
      <c r="K30" s="216"/>
      <c r="L30" s="241"/>
      <c r="M30" s="242">
        <v>170576</v>
      </c>
      <c r="N30" s="243"/>
      <c r="Q30" s="72">
        <v>170575663</v>
      </c>
      <c r="AE30" s="424"/>
    </row>
    <row r="31" spans="1:31" s="72" customFormat="1" x14ac:dyDescent="0.15">
      <c r="A31" s="1" t="s">
        <v>275</v>
      </c>
      <c r="B31" s="3"/>
      <c r="C31" s="244"/>
      <c r="D31" s="216"/>
      <c r="E31" s="248" t="s">
        <v>276</v>
      </c>
      <c r="F31" s="246"/>
      <c r="G31" s="246"/>
      <c r="H31" s="246"/>
      <c r="I31" s="248"/>
      <c r="J31" s="216"/>
      <c r="K31" s="216"/>
      <c r="L31" s="241"/>
      <c r="M31" s="242">
        <v>433279</v>
      </c>
      <c r="N31" s="243"/>
      <c r="Q31" s="72">
        <v>433279205</v>
      </c>
      <c r="AE31" s="424"/>
    </row>
    <row r="32" spans="1:31" s="72" customFormat="1" x14ac:dyDescent="0.15">
      <c r="A32" s="1" t="s">
        <v>277</v>
      </c>
      <c r="B32" s="3"/>
      <c r="C32" s="244"/>
      <c r="D32" s="216" t="s">
        <v>278</v>
      </c>
      <c r="E32" s="248"/>
      <c r="F32" s="246"/>
      <c r="G32" s="246"/>
      <c r="H32" s="246"/>
      <c r="I32" s="248"/>
      <c r="J32" s="216"/>
      <c r="K32" s="216"/>
      <c r="L32" s="241"/>
      <c r="M32" s="242">
        <v>58475</v>
      </c>
      <c r="N32" s="243"/>
      <c r="Q32" s="72">
        <f>IF(COUNTIF(Q33:Q34,"-")=COUNTA(Q33:Q34),"-",SUM(Q33:Q34))</f>
        <v>58475033</v>
      </c>
      <c r="AE32" s="424"/>
    </row>
    <row r="33" spans="1:31" s="72" customFormat="1" x14ac:dyDescent="0.15">
      <c r="A33" s="1" t="s">
        <v>279</v>
      </c>
      <c r="B33" s="3"/>
      <c r="C33" s="244"/>
      <c r="D33" s="216"/>
      <c r="E33" s="248" t="s">
        <v>280</v>
      </c>
      <c r="F33" s="246"/>
      <c r="G33" s="246"/>
      <c r="H33" s="246"/>
      <c r="I33" s="246"/>
      <c r="J33" s="216"/>
      <c r="K33" s="216"/>
      <c r="L33" s="241"/>
      <c r="M33" s="242">
        <v>58475</v>
      </c>
      <c r="N33" s="243"/>
      <c r="Q33" s="72">
        <v>58475033</v>
      </c>
      <c r="AE33" s="424"/>
    </row>
    <row r="34" spans="1:31" s="72" customFormat="1" x14ac:dyDescent="0.15">
      <c r="A34" s="1" t="s">
        <v>281</v>
      </c>
      <c r="B34" s="3"/>
      <c r="C34" s="244"/>
      <c r="D34" s="216"/>
      <c r="E34" s="248" t="s">
        <v>257</v>
      </c>
      <c r="F34" s="246"/>
      <c r="G34" s="246"/>
      <c r="H34" s="246"/>
      <c r="I34" s="246"/>
      <c r="J34" s="216"/>
      <c r="K34" s="216"/>
      <c r="L34" s="241"/>
      <c r="M34" s="242">
        <v>0</v>
      </c>
      <c r="N34" s="243"/>
      <c r="Q34" s="72">
        <v>0</v>
      </c>
      <c r="AE34" s="424"/>
    </row>
    <row r="35" spans="1:31" s="72" customFormat="1" x14ac:dyDescent="0.15">
      <c r="A35" s="1" t="s">
        <v>282</v>
      </c>
      <c r="B35" s="3"/>
      <c r="C35" s="244"/>
      <c r="D35" s="216" t="s">
        <v>283</v>
      </c>
      <c r="E35" s="248"/>
      <c r="F35" s="246"/>
      <c r="G35" s="246"/>
      <c r="H35" s="246"/>
      <c r="I35" s="246"/>
      <c r="J35" s="216"/>
      <c r="K35" s="216"/>
      <c r="L35" s="241"/>
      <c r="M35" s="242">
        <v>20486</v>
      </c>
      <c r="N35" s="243"/>
      <c r="Q35" s="72">
        <v>20485525</v>
      </c>
      <c r="AE35" s="424"/>
    </row>
    <row r="36" spans="1:31" s="72" customFormat="1" x14ac:dyDescent="0.15">
      <c r="A36" s="1" t="s">
        <v>244</v>
      </c>
      <c r="B36" s="3"/>
      <c r="C36" s="249" t="s">
        <v>245</v>
      </c>
      <c r="D36" s="250"/>
      <c r="E36" s="251"/>
      <c r="F36" s="252"/>
      <c r="G36" s="252"/>
      <c r="H36" s="252"/>
      <c r="I36" s="252"/>
      <c r="J36" s="250"/>
      <c r="K36" s="250"/>
      <c r="L36" s="253"/>
      <c r="M36" s="254">
        <v>1344987</v>
      </c>
      <c r="N36" s="255" t="s">
        <v>410</v>
      </c>
      <c r="Q36" s="72">
        <f>IF(COUNTIF(Q16:Q35,"-")=COUNTA(Q16:Q35),"-",SUM(Q27,Q35)-SUM(Q16,Q32))</f>
        <v>1344987151</v>
      </c>
      <c r="AE36" s="424"/>
    </row>
    <row r="37" spans="1:31" s="72" customFormat="1" x14ac:dyDescent="0.15">
      <c r="A37" s="1"/>
      <c r="B37" s="3"/>
      <c r="C37" s="244" t="s">
        <v>350</v>
      </c>
      <c r="D37" s="216"/>
      <c r="E37" s="248"/>
      <c r="F37" s="246"/>
      <c r="G37" s="246"/>
      <c r="H37" s="246"/>
      <c r="I37" s="248"/>
      <c r="J37" s="216"/>
      <c r="K37" s="216"/>
      <c r="L37" s="241"/>
      <c r="M37" s="256"/>
      <c r="N37" s="257"/>
      <c r="AE37" s="424"/>
    </row>
    <row r="38" spans="1:31" s="72" customFormat="1" x14ac:dyDescent="0.15">
      <c r="A38" s="1" t="s">
        <v>286</v>
      </c>
      <c r="B38" s="3"/>
      <c r="C38" s="244"/>
      <c r="D38" s="216" t="s">
        <v>287</v>
      </c>
      <c r="E38" s="248"/>
      <c r="F38" s="246"/>
      <c r="G38" s="246"/>
      <c r="H38" s="246"/>
      <c r="I38" s="246"/>
      <c r="J38" s="216"/>
      <c r="K38" s="216"/>
      <c r="L38" s="241"/>
      <c r="M38" s="242">
        <v>1936025</v>
      </c>
      <c r="N38" s="243" t="s">
        <v>410</v>
      </c>
      <c r="Q38" s="72">
        <f>IF(COUNTIF(Q39:Q43,"-")=COUNTA(Q39:Q43),"-",SUM(Q39:Q43))</f>
        <v>1936025424</v>
      </c>
      <c r="AE38" s="424"/>
    </row>
    <row r="39" spans="1:31" s="72" customFormat="1" x14ac:dyDescent="0.15">
      <c r="A39" s="1" t="s">
        <v>288</v>
      </c>
      <c r="B39" s="3"/>
      <c r="C39" s="244"/>
      <c r="D39" s="216"/>
      <c r="E39" s="248" t="s">
        <v>289</v>
      </c>
      <c r="F39" s="246"/>
      <c r="G39" s="246"/>
      <c r="H39" s="246"/>
      <c r="I39" s="246"/>
      <c r="J39" s="216"/>
      <c r="K39" s="216"/>
      <c r="L39" s="241"/>
      <c r="M39" s="242">
        <v>1404174</v>
      </c>
      <c r="N39" s="243"/>
      <c r="Q39" s="72">
        <v>1404173864</v>
      </c>
      <c r="AE39" s="424"/>
    </row>
    <row r="40" spans="1:31" s="72" customFormat="1" x14ac:dyDescent="0.15">
      <c r="A40" s="1" t="s">
        <v>290</v>
      </c>
      <c r="B40" s="3"/>
      <c r="C40" s="244"/>
      <c r="D40" s="216"/>
      <c r="E40" s="248" t="s">
        <v>291</v>
      </c>
      <c r="F40" s="246"/>
      <c r="G40" s="246"/>
      <c r="H40" s="246"/>
      <c r="I40" s="246"/>
      <c r="J40" s="216"/>
      <c r="K40" s="216"/>
      <c r="L40" s="241"/>
      <c r="M40" s="242">
        <v>367796</v>
      </c>
      <c r="N40" s="243"/>
      <c r="Q40" s="72">
        <v>367795560</v>
      </c>
      <c r="AE40" s="424"/>
    </row>
    <row r="41" spans="1:31" s="72" customFormat="1" x14ac:dyDescent="0.15">
      <c r="A41" s="1" t="s">
        <v>292</v>
      </c>
      <c r="B41" s="3"/>
      <c r="C41" s="244"/>
      <c r="D41" s="216"/>
      <c r="E41" s="248" t="s">
        <v>293</v>
      </c>
      <c r="F41" s="246"/>
      <c r="G41" s="246"/>
      <c r="H41" s="246"/>
      <c r="I41" s="246"/>
      <c r="J41" s="216"/>
      <c r="K41" s="216"/>
      <c r="L41" s="241"/>
      <c r="M41" s="242">
        <v>108100</v>
      </c>
      <c r="N41" s="243"/>
      <c r="Q41" s="72">
        <v>108100000</v>
      </c>
      <c r="AE41" s="424"/>
    </row>
    <row r="42" spans="1:31" s="72" customFormat="1" x14ac:dyDescent="0.15">
      <c r="A42" s="1" t="s">
        <v>294</v>
      </c>
      <c r="B42" s="3"/>
      <c r="C42" s="244"/>
      <c r="D42" s="216"/>
      <c r="E42" s="248" t="s">
        <v>295</v>
      </c>
      <c r="F42" s="246"/>
      <c r="G42" s="246"/>
      <c r="H42" s="246"/>
      <c r="I42" s="246"/>
      <c r="J42" s="216"/>
      <c r="K42" s="216"/>
      <c r="L42" s="241"/>
      <c r="M42" s="242">
        <v>55956</v>
      </c>
      <c r="N42" s="243"/>
      <c r="Q42" s="72">
        <v>55956000</v>
      </c>
      <c r="AE42" s="424"/>
    </row>
    <row r="43" spans="1:31" s="72" customFormat="1" x14ac:dyDescent="0.15">
      <c r="A43" s="1" t="s">
        <v>296</v>
      </c>
      <c r="B43" s="3"/>
      <c r="C43" s="244"/>
      <c r="D43" s="216"/>
      <c r="E43" s="248" t="s">
        <v>257</v>
      </c>
      <c r="F43" s="246"/>
      <c r="G43" s="246"/>
      <c r="H43" s="246"/>
      <c r="I43" s="246"/>
      <c r="J43" s="216"/>
      <c r="K43" s="216"/>
      <c r="L43" s="241"/>
      <c r="M43" s="242">
        <v>0</v>
      </c>
      <c r="N43" s="243"/>
      <c r="Q43" s="72">
        <v>0</v>
      </c>
      <c r="AE43" s="424"/>
    </row>
    <row r="44" spans="1:31" s="72" customFormat="1" x14ac:dyDescent="0.15">
      <c r="A44" s="1" t="s">
        <v>297</v>
      </c>
      <c r="B44" s="3"/>
      <c r="C44" s="244"/>
      <c r="D44" s="216" t="s">
        <v>298</v>
      </c>
      <c r="E44" s="248"/>
      <c r="F44" s="246"/>
      <c r="G44" s="246"/>
      <c r="H44" s="246"/>
      <c r="I44" s="248"/>
      <c r="J44" s="216"/>
      <c r="K44" s="216"/>
      <c r="L44" s="241"/>
      <c r="M44" s="242">
        <v>627425</v>
      </c>
      <c r="N44" s="243"/>
      <c r="Q44" s="72">
        <f>IF(COUNTIF(Q45:Q49,"-")=COUNTA(Q45:Q49),"-",SUM(Q45:Q49))</f>
        <v>627424785</v>
      </c>
      <c r="AE44" s="424"/>
    </row>
    <row r="45" spans="1:31" s="72" customFormat="1" x14ac:dyDescent="0.15">
      <c r="A45" s="1" t="s">
        <v>299</v>
      </c>
      <c r="B45" s="3"/>
      <c r="C45" s="244"/>
      <c r="D45" s="216"/>
      <c r="E45" s="248" t="s">
        <v>272</v>
      </c>
      <c r="F45" s="246"/>
      <c r="G45" s="246"/>
      <c r="H45" s="246"/>
      <c r="I45" s="248"/>
      <c r="J45" s="216"/>
      <c r="K45" s="216"/>
      <c r="L45" s="241"/>
      <c r="M45" s="242">
        <v>279057</v>
      </c>
      <c r="N45" s="243"/>
      <c r="Q45" s="72">
        <v>279056559</v>
      </c>
      <c r="AE45" s="424"/>
    </row>
    <row r="46" spans="1:31" s="72" customFormat="1" x14ac:dyDescent="0.15">
      <c r="A46" s="1" t="s">
        <v>300</v>
      </c>
      <c r="B46" s="3"/>
      <c r="C46" s="244"/>
      <c r="D46" s="216"/>
      <c r="E46" s="248" t="s">
        <v>301</v>
      </c>
      <c r="F46" s="246"/>
      <c r="G46" s="246"/>
      <c r="H46" s="246"/>
      <c r="I46" s="248"/>
      <c r="J46" s="216"/>
      <c r="K46" s="216"/>
      <c r="L46" s="241"/>
      <c r="M46" s="242">
        <v>288044</v>
      </c>
      <c r="N46" s="243"/>
      <c r="Q46" s="72">
        <v>288043748</v>
      </c>
      <c r="AE46" s="424"/>
    </row>
    <row r="47" spans="1:31" s="72" customFormat="1" x14ac:dyDescent="0.15">
      <c r="A47" s="1" t="s">
        <v>302</v>
      </c>
      <c r="B47" s="3"/>
      <c r="C47" s="244"/>
      <c r="D47" s="216"/>
      <c r="E47" s="248" t="s">
        <v>303</v>
      </c>
      <c r="F47" s="246"/>
      <c r="G47" s="216"/>
      <c r="H47" s="246"/>
      <c r="I47" s="246"/>
      <c r="J47" s="216"/>
      <c r="K47" s="216"/>
      <c r="L47" s="241"/>
      <c r="M47" s="242">
        <v>53500</v>
      </c>
      <c r="N47" s="243"/>
      <c r="Q47" s="72">
        <v>53500000</v>
      </c>
      <c r="AE47" s="424"/>
    </row>
    <row r="48" spans="1:31" s="72" customFormat="1" x14ac:dyDescent="0.15">
      <c r="A48" s="1" t="s">
        <v>304</v>
      </c>
      <c r="B48" s="3"/>
      <c r="C48" s="244"/>
      <c r="D48" s="216"/>
      <c r="E48" s="248" t="s">
        <v>305</v>
      </c>
      <c r="F48" s="246"/>
      <c r="G48" s="216"/>
      <c r="H48" s="246"/>
      <c r="I48" s="246"/>
      <c r="J48" s="216"/>
      <c r="K48" s="216"/>
      <c r="L48" s="241"/>
      <c r="M48" s="242">
        <v>6824</v>
      </c>
      <c r="N48" s="243"/>
      <c r="Q48" s="72">
        <v>6824478</v>
      </c>
      <c r="AE48" s="424"/>
    </row>
    <row r="49" spans="1:31" s="72" customFormat="1" x14ac:dyDescent="0.15">
      <c r="A49" s="1" t="s">
        <v>306</v>
      </c>
      <c r="B49" s="3"/>
      <c r="C49" s="244"/>
      <c r="D49" s="216"/>
      <c r="E49" s="248" t="s">
        <v>276</v>
      </c>
      <c r="F49" s="246"/>
      <c r="G49" s="246"/>
      <c r="H49" s="246"/>
      <c r="I49" s="246"/>
      <c r="J49" s="216"/>
      <c r="K49" s="216"/>
      <c r="L49" s="241"/>
      <c r="M49" s="242">
        <v>0</v>
      </c>
      <c r="N49" s="243"/>
      <c r="Q49" s="72">
        <v>0</v>
      </c>
      <c r="AE49" s="424"/>
    </row>
    <row r="50" spans="1:31" s="72" customFormat="1" x14ac:dyDescent="0.15">
      <c r="A50" s="1" t="s">
        <v>284</v>
      </c>
      <c r="B50" s="3"/>
      <c r="C50" s="249" t="s">
        <v>285</v>
      </c>
      <c r="D50" s="250"/>
      <c r="E50" s="251"/>
      <c r="F50" s="252"/>
      <c r="G50" s="252"/>
      <c r="H50" s="252"/>
      <c r="I50" s="252"/>
      <c r="J50" s="250"/>
      <c r="K50" s="250"/>
      <c r="L50" s="253"/>
      <c r="M50" s="254">
        <v>-1308601</v>
      </c>
      <c r="N50" s="255" t="s">
        <v>410</v>
      </c>
      <c r="Q50" s="72">
        <f>IF(AND(Q38="-",Q44="-"),"-",SUM(Q44)-SUM(Q38))</f>
        <v>-1308600639</v>
      </c>
      <c r="AE50" s="424"/>
    </row>
    <row r="51" spans="1:31" s="72" customFormat="1" x14ac:dyDescent="0.15">
      <c r="A51" s="1"/>
      <c r="B51" s="3"/>
      <c r="C51" s="244" t="s">
        <v>351</v>
      </c>
      <c r="D51" s="216"/>
      <c r="E51" s="248"/>
      <c r="F51" s="246"/>
      <c r="G51" s="246"/>
      <c r="H51" s="246"/>
      <c r="I51" s="246"/>
      <c r="J51" s="216"/>
      <c r="K51" s="216"/>
      <c r="L51" s="241"/>
      <c r="M51" s="256"/>
      <c r="N51" s="257"/>
      <c r="AE51" s="424"/>
    </row>
    <row r="52" spans="1:31" s="72" customFormat="1" x14ac:dyDescent="0.15">
      <c r="A52" s="1" t="s">
        <v>309</v>
      </c>
      <c r="B52" s="3"/>
      <c r="C52" s="244"/>
      <c r="D52" s="216" t="s">
        <v>310</v>
      </c>
      <c r="E52" s="248"/>
      <c r="F52" s="246"/>
      <c r="G52" s="246"/>
      <c r="H52" s="246"/>
      <c r="I52" s="246"/>
      <c r="J52" s="216"/>
      <c r="K52" s="216"/>
      <c r="L52" s="241"/>
      <c r="M52" s="242">
        <v>1267740</v>
      </c>
      <c r="N52" s="243" t="s">
        <v>410</v>
      </c>
      <c r="Q52" s="72">
        <f>IF(COUNTIF(Q53:Q54,"-")=COUNTA(Q53:Q54),"-",SUM(Q53:Q54))</f>
        <v>1267740144</v>
      </c>
      <c r="AE52" s="424"/>
    </row>
    <row r="53" spans="1:31" s="72" customFormat="1" x14ac:dyDescent="0.15">
      <c r="A53" s="1" t="s">
        <v>311</v>
      </c>
      <c r="B53" s="3"/>
      <c r="C53" s="244"/>
      <c r="D53" s="216"/>
      <c r="E53" s="248" t="s">
        <v>352</v>
      </c>
      <c r="F53" s="246"/>
      <c r="G53" s="246"/>
      <c r="H53" s="246"/>
      <c r="I53" s="246"/>
      <c r="J53" s="216"/>
      <c r="K53" s="216"/>
      <c r="L53" s="241"/>
      <c r="M53" s="242">
        <v>1243809</v>
      </c>
      <c r="N53" s="243"/>
      <c r="Q53" s="72">
        <v>1243808601</v>
      </c>
      <c r="AE53" s="424"/>
    </row>
    <row r="54" spans="1:31" s="72" customFormat="1" x14ac:dyDescent="0.15">
      <c r="A54" s="1" t="s">
        <v>312</v>
      </c>
      <c r="B54" s="3"/>
      <c r="C54" s="244"/>
      <c r="D54" s="216"/>
      <c r="E54" s="248" t="s">
        <v>257</v>
      </c>
      <c r="F54" s="246"/>
      <c r="G54" s="246"/>
      <c r="H54" s="246"/>
      <c r="I54" s="246"/>
      <c r="J54" s="216"/>
      <c r="K54" s="216"/>
      <c r="L54" s="241"/>
      <c r="M54" s="242">
        <v>23932</v>
      </c>
      <c r="N54" s="243"/>
      <c r="Q54" s="72">
        <v>23931543</v>
      </c>
      <c r="AE54" s="424"/>
    </row>
    <row r="55" spans="1:31" s="72" customFormat="1" x14ac:dyDescent="0.15">
      <c r="A55" s="1" t="s">
        <v>313</v>
      </c>
      <c r="B55" s="3"/>
      <c r="C55" s="244"/>
      <c r="D55" s="216" t="s">
        <v>314</v>
      </c>
      <c r="E55" s="248"/>
      <c r="F55" s="246"/>
      <c r="G55" s="246"/>
      <c r="H55" s="246"/>
      <c r="I55" s="246"/>
      <c r="J55" s="216"/>
      <c r="K55" s="216"/>
      <c r="L55" s="241"/>
      <c r="M55" s="242">
        <v>1107900</v>
      </c>
      <c r="N55" s="243"/>
      <c r="Q55" s="72">
        <f>IF(COUNTIF(Q56:Q57,"-")=COUNTA(Q56:Q57),"-",SUM(Q56:Q57))</f>
        <v>1107900000</v>
      </c>
      <c r="AE55" s="424"/>
    </row>
    <row r="56" spans="1:31" s="72" customFormat="1" x14ac:dyDescent="0.15">
      <c r="A56" s="1" t="s">
        <v>315</v>
      </c>
      <c r="B56" s="3"/>
      <c r="C56" s="244"/>
      <c r="D56" s="216"/>
      <c r="E56" s="248" t="s">
        <v>353</v>
      </c>
      <c r="F56" s="246"/>
      <c r="G56" s="246"/>
      <c r="H56" s="246"/>
      <c r="I56" s="240"/>
      <c r="J56" s="216"/>
      <c r="K56" s="216"/>
      <c r="L56" s="241"/>
      <c r="M56" s="242">
        <v>1107900</v>
      </c>
      <c r="N56" s="243"/>
      <c r="Q56" s="72">
        <v>1107900000</v>
      </c>
      <c r="AE56" s="424"/>
    </row>
    <row r="57" spans="1:31" s="72" customFormat="1" x14ac:dyDescent="0.15">
      <c r="A57" s="1" t="s">
        <v>316</v>
      </c>
      <c r="B57" s="3"/>
      <c r="C57" s="244"/>
      <c r="D57" s="216"/>
      <c r="E57" s="248" t="s">
        <v>276</v>
      </c>
      <c r="F57" s="246"/>
      <c r="G57" s="246"/>
      <c r="H57" s="246"/>
      <c r="I57" s="258"/>
      <c r="J57" s="216"/>
      <c r="K57" s="216"/>
      <c r="L57" s="241"/>
      <c r="M57" s="242">
        <v>0</v>
      </c>
      <c r="N57" s="243"/>
      <c r="Q57" s="72">
        <v>0</v>
      </c>
      <c r="AE57" s="424"/>
    </row>
    <row r="58" spans="1:31" s="72" customFormat="1" x14ac:dyDescent="0.15">
      <c r="A58" s="1" t="s">
        <v>307</v>
      </c>
      <c r="B58" s="3"/>
      <c r="C58" s="249" t="s">
        <v>308</v>
      </c>
      <c r="D58" s="250"/>
      <c r="E58" s="251"/>
      <c r="F58" s="252"/>
      <c r="G58" s="252"/>
      <c r="H58" s="252"/>
      <c r="I58" s="259"/>
      <c r="J58" s="250"/>
      <c r="K58" s="250"/>
      <c r="L58" s="253"/>
      <c r="M58" s="254">
        <v>-159840</v>
      </c>
      <c r="N58" s="255"/>
      <c r="Q58" s="72">
        <f>IF(AND(Q52="-",Q55="-"),"-",SUM(Q55)-SUM(Q52))</f>
        <v>-159840144</v>
      </c>
      <c r="AE58" s="424"/>
    </row>
    <row r="59" spans="1:31" s="72" customFormat="1" x14ac:dyDescent="0.15">
      <c r="A59" s="1" t="s">
        <v>317</v>
      </c>
      <c r="B59" s="3"/>
      <c r="C59" s="260" t="s">
        <v>318</v>
      </c>
      <c r="D59" s="261"/>
      <c r="E59" s="261"/>
      <c r="F59" s="261"/>
      <c r="G59" s="261"/>
      <c r="H59" s="261"/>
      <c r="I59" s="261"/>
      <c r="J59" s="261"/>
      <c r="K59" s="261"/>
      <c r="L59" s="262"/>
      <c r="M59" s="254">
        <v>-123454</v>
      </c>
      <c r="N59" s="255"/>
      <c r="Q59" s="72">
        <f>IF(AND(Q36="-",Q50="-",Q58="-"),"-",SUM(Q36,Q50,Q58))</f>
        <v>-123453632</v>
      </c>
      <c r="AE59" s="424"/>
    </row>
    <row r="60" spans="1:31" s="72" customFormat="1" ht="14.25" thickBot="1" x14ac:dyDescent="0.2">
      <c r="A60" s="1" t="s">
        <v>319</v>
      </c>
      <c r="B60" s="3"/>
      <c r="C60" s="263" t="s">
        <v>320</v>
      </c>
      <c r="D60" s="264"/>
      <c r="E60" s="264"/>
      <c r="F60" s="264"/>
      <c r="G60" s="264"/>
      <c r="H60" s="264"/>
      <c r="I60" s="264"/>
      <c r="J60" s="264"/>
      <c r="K60" s="264"/>
      <c r="L60" s="265"/>
      <c r="M60" s="254">
        <v>1050330</v>
      </c>
      <c r="N60" s="255"/>
      <c r="Q60" s="72">
        <v>1050330451</v>
      </c>
      <c r="AE60" s="424"/>
    </row>
    <row r="61" spans="1:31" s="72" customFormat="1" ht="14.25" hidden="1" thickBot="1" x14ac:dyDescent="0.2">
      <c r="A61" s="1">
        <v>4435000</v>
      </c>
      <c r="B61" s="3"/>
      <c r="C61" s="266" t="s">
        <v>238</v>
      </c>
      <c r="D61" s="267"/>
      <c r="E61" s="267"/>
      <c r="F61" s="267"/>
      <c r="G61" s="267"/>
      <c r="H61" s="267"/>
      <c r="I61" s="267"/>
      <c r="J61" s="267"/>
      <c r="K61" s="267"/>
      <c r="L61" s="268"/>
      <c r="M61" s="269" t="s">
        <v>11</v>
      </c>
      <c r="N61" s="255"/>
      <c r="Q61" s="72" t="s">
        <v>11</v>
      </c>
      <c r="AE61" s="424"/>
    </row>
    <row r="62" spans="1:31" s="72" customFormat="1" ht="14.25" thickBot="1" x14ac:dyDescent="0.2">
      <c r="A62" s="1" t="s">
        <v>321</v>
      </c>
      <c r="B62" s="3"/>
      <c r="C62" s="270" t="s">
        <v>322</v>
      </c>
      <c r="D62" s="271"/>
      <c r="E62" s="271"/>
      <c r="F62" s="271"/>
      <c r="G62" s="271"/>
      <c r="H62" s="271"/>
      <c r="I62" s="271"/>
      <c r="J62" s="271"/>
      <c r="K62" s="271"/>
      <c r="L62" s="272"/>
      <c r="M62" s="273">
        <v>926877</v>
      </c>
      <c r="N62" s="274" t="s">
        <v>410</v>
      </c>
      <c r="Q62" s="72">
        <f>IF(COUNTIF(Q59:Q61,"-")=COUNTA(Q59:Q61),"-",SUM(Q59:Q61))</f>
        <v>926876819</v>
      </c>
      <c r="AE62" s="424"/>
    </row>
    <row r="63" spans="1:31" s="72" customFormat="1" ht="14.25" thickBot="1" x14ac:dyDescent="0.2">
      <c r="A63" s="1"/>
      <c r="B63" s="3"/>
      <c r="C63" s="275"/>
      <c r="D63" s="275"/>
      <c r="E63" s="275"/>
      <c r="F63" s="275"/>
      <c r="G63" s="275"/>
      <c r="H63" s="275"/>
      <c r="I63" s="275"/>
      <c r="J63" s="275"/>
      <c r="K63" s="275"/>
      <c r="L63" s="275"/>
      <c r="M63" s="276"/>
      <c r="N63" s="277"/>
      <c r="AE63" s="424"/>
    </row>
    <row r="64" spans="1:31" s="72" customFormat="1" x14ac:dyDescent="0.15">
      <c r="A64" s="1" t="s">
        <v>323</v>
      </c>
      <c r="B64" s="3"/>
      <c r="C64" s="278" t="s">
        <v>324</v>
      </c>
      <c r="D64" s="279"/>
      <c r="E64" s="279"/>
      <c r="F64" s="279"/>
      <c r="G64" s="279"/>
      <c r="H64" s="279"/>
      <c r="I64" s="279"/>
      <c r="J64" s="279"/>
      <c r="K64" s="279"/>
      <c r="L64" s="279"/>
      <c r="M64" s="280">
        <v>63865</v>
      </c>
      <c r="N64" s="281"/>
      <c r="Q64" s="72">
        <v>63865300</v>
      </c>
      <c r="AE64" s="424"/>
    </row>
    <row r="65" spans="1:31" s="72" customFormat="1" x14ac:dyDescent="0.15">
      <c r="A65" s="1" t="s">
        <v>325</v>
      </c>
      <c r="B65" s="3"/>
      <c r="C65" s="282" t="s">
        <v>326</v>
      </c>
      <c r="D65" s="283"/>
      <c r="E65" s="283"/>
      <c r="F65" s="283"/>
      <c r="G65" s="283"/>
      <c r="H65" s="283"/>
      <c r="I65" s="283"/>
      <c r="J65" s="283"/>
      <c r="K65" s="283"/>
      <c r="L65" s="283"/>
      <c r="M65" s="254">
        <v>2152</v>
      </c>
      <c r="N65" s="255"/>
      <c r="Q65" s="72">
        <v>2152213</v>
      </c>
      <c r="AE65" s="424"/>
    </row>
    <row r="66" spans="1:31" s="72" customFormat="1" ht="14.25" thickBot="1" x14ac:dyDescent="0.2">
      <c r="A66" s="1" t="s">
        <v>327</v>
      </c>
      <c r="B66" s="3"/>
      <c r="C66" s="284" t="s">
        <v>328</v>
      </c>
      <c r="D66" s="285"/>
      <c r="E66" s="285"/>
      <c r="F66" s="285"/>
      <c r="G66" s="285"/>
      <c r="H66" s="285"/>
      <c r="I66" s="285"/>
      <c r="J66" s="285"/>
      <c r="K66" s="285"/>
      <c r="L66" s="285"/>
      <c r="M66" s="286">
        <v>66018</v>
      </c>
      <c r="N66" s="287" t="s">
        <v>410</v>
      </c>
      <c r="Q66" s="72">
        <f>IF(COUNTIF(Q64:Q65,"-")=COUNTA(Q64:Q65),"-",SUM(Q64:Q65))</f>
        <v>66017513</v>
      </c>
      <c r="AE66" s="424"/>
    </row>
    <row r="67" spans="1:31" s="72" customFormat="1" ht="14.25" thickBot="1" x14ac:dyDescent="0.2">
      <c r="A67" s="1" t="s">
        <v>329</v>
      </c>
      <c r="B67" s="3"/>
      <c r="C67" s="288" t="s">
        <v>330</v>
      </c>
      <c r="D67" s="289"/>
      <c r="E67" s="290"/>
      <c r="F67" s="291"/>
      <c r="G67" s="291"/>
      <c r="H67" s="291"/>
      <c r="I67" s="291"/>
      <c r="J67" s="289"/>
      <c r="K67" s="289"/>
      <c r="L67" s="289"/>
      <c r="M67" s="273">
        <v>992894</v>
      </c>
      <c r="N67" s="274" t="s">
        <v>410</v>
      </c>
      <c r="Q67" s="72">
        <f>IF(AND(Q62="-",Q66="-"),"-",SUM(Q62,Q66))</f>
        <v>992894332</v>
      </c>
      <c r="AE67" s="424"/>
    </row>
    <row r="68" spans="1:31" s="72" customFormat="1" ht="6.75" customHeight="1" x14ac:dyDescent="0.15">
      <c r="A68" s="1"/>
      <c r="B68" s="3"/>
      <c r="C68" s="214"/>
      <c r="D68" s="214"/>
      <c r="E68" s="292"/>
      <c r="F68" s="293"/>
      <c r="G68" s="293"/>
      <c r="H68" s="293"/>
      <c r="I68" s="294"/>
      <c r="J68" s="295"/>
      <c r="K68" s="295"/>
      <c r="L68" s="295"/>
      <c r="M68" s="3"/>
      <c r="N68" s="3"/>
    </row>
    <row r="69" spans="1:31" s="72" customFormat="1" x14ac:dyDescent="0.15">
      <c r="A69" s="1"/>
      <c r="B69" s="3"/>
      <c r="C69" s="214"/>
      <c r="D69" s="296" t="s">
        <v>344</v>
      </c>
      <c r="E69" s="292"/>
      <c r="F69" s="293"/>
      <c r="G69" s="293"/>
      <c r="H69" s="293"/>
      <c r="I69" s="297"/>
      <c r="J69" s="295"/>
      <c r="K69" s="295"/>
      <c r="L69" s="295"/>
      <c r="M69" s="3"/>
      <c r="N69" s="3"/>
    </row>
  </sheetData>
  <mergeCells count="9">
    <mergeCell ref="C60:L60"/>
    <mergeCell ref="C61:L61"/>
    <mergeCell ref="C62:L62"/>
    <mergeCell ref="C9:N9"/>
    <mergeCell ref="C10:N10"/>
    <mergeCell ref="C11:N11"/>
    <mergeCell ref="C13:L14"/>
    <mergeCell ref="M13:N14"/>
    <mergeCell ref="C59:L59"/>
  </mergeCells>
  <phoneticPr fontId="11"/>
  <pageMargins left="0.7" right="0.7" top="0.39370078740157477" bottom="0.39370078740157477" header="0.51181102362204722" footer="0.51181102362204722"/>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W65"/>
  <sheetViews>
    <sheetView showGridLines="0" topLeftCell="B40" zoomScale="85" zoomScaleNormal="85" zoomScaleSheetLayoutView="85" workbookViewId="0"/>
  </sheetViews>
  <sheetFormatPr defaultRowHeight="13.5" x14ac:dyDescent="0.15"/>
  <cols>
    <col min="1" max="1" width="0" style="302" hidden="1" customWidth="1"/>
    <col min="2" max="2" width="0.75" style="303" customWidth="1"/>
    <col min="3" max="3" width="1.375" style="303" customWidth="1"/>
    <col min="4" max="4" width="1.5" style="303" customWidth="1"/>
    <col min="5" max="6" width="1.625" style="303" customWidth="1"/>
    <col min="7" max="7" width="1.5" style="303" customWidth="1"/>
    <col min="8" max="8" width="1.625" style="303" customWidth="1"/>
    <col min="9" max="15" width="2.125" style="303" customWidth="1"/>
    <col min="16" max="16" width="6.625" style="303" customWidth="1"/>
    <col min="17" max="17" width="24.125" style="303" bestFit="1" customWidth="1"/>
    <col min="18" max="18" width="3.375" style="303" customWidth="1"/>
    <col min="19" max="19" width="24.125" style="303" bestFit="1" customWidth="1"/>
    <col min="20" max="20" width="3.75" style="303" bestFit="1" customWidth="1"/>
    <col min="21" max="21" width="24.125" style="303" bestFit="1" customWidth="1"/>
    <col min="22" max="22" width="3.375" style="303" customWidth="1"/>
    <col min="23" max="23" width="0.75" style="303" customWidth="1"/>
    <col min="24" max="16384" width="9" style="303"/>
  </cols>
  <sheetData>
    <row r="1" spans="1:23" x14ac:dyDescent="0.15">
      <c r="C1" s="303" t="s">
        <v>354</v>
      </c>
    </row>
    <row r="2" spans="1:23" x14ac:dyDescent="0.15">
      <c r="C2" s="303" t="s">
        <v>355</v>
      </c>
    </row>
    <row r="3" spans="1:23" x14ac:dyDescent="0.15">
      <c r="C3" s="303" t="s">
        <v>356</v>
      </c>
    </row>
    <row r="4" spans="1:23" x14ac:dyDescent="0.15">
      <c r="C4" s="303" t="s">
        <v>357</v>
      </c>
    </row>
    <row r="5" spans="1:23" x14ac:dyDescent="0.15">
      <c r="C5" s="303" t="s">
        <v>358</v>
      </c>
    </row>
    <row r="6" spans="1:23" x14ac:dyDescent="0.15">
      <c r="C6" s="303" t="s">
        <v>359</v>
      </c>
    </row>
    <row r="7" spans="1:23" x14ac:dyDescent="0.15">
      <c r="C7" s="303" t="s">
        <v>360</v>
      </c>
    </row>
    <row r="8" spans="1:23" s="300" customFormat="1" x14ac:dyDescent="0.15">
      <c r="A8" s="298"/>
      <c r="B8" s="299"/>
      <c r="D8" s="301"/>
      <c r="E8" s="301"/>
      <c r="F8" s="301"/>
      <c r="G8" s="301"/>
      <c r="H8" s="301"/>
      <c r="I8" s="301"/>
    </row>
    <row r="9" spans="1:23" ht="24" x14ac:dyDescent="0.15">
      <c r="C9" s="304" t="s">
        <v>418</v>
      </c>
      <c r="D9" s="304"/>
      <c r="E9" s="304"/>
      <c r="F9" s="304"/>
      <c r="G9" s="304"/>
      <c r="H9" s="304"/>
      <c r="I9" s="304"/>
      <c r="J9" s="304"/>
      <c r="K9" s="304"/>
      <c r="L9" s="304"/>
      <c r="M9" s="304"/>
      <c r="N9" s="304"/>
      <c r="O9" s="304"/>
      <c r="P9" s="304"/>
      <c r="Q9" s="304"/>
      <c r="R9" s="304"/>
      <c r="S9" s="304"/>
      <c r="T9" s="304"/>
      <c r="U9" s="304"/>
      <c r="V9" s="304"/>
      <c r="W9" s="305"/>
    </row>
    <row r="10" spans="1:23" ht="14.25" x14ac:dyDescent="0.15">
      <c r="C10" s="306" t="s">
        <v>408</v>
      </c>
      <c r="D10" s="306"/>
      <c r="E10" s="306"/>
      <c r="F10" s="306"/>
      <c r="G10" s="306"/>
      <c r="H10" s="306"/>
      <c r="I10" s="306"/>
      <c r="J10" s="306"/>
      <c r="K10" s="306"/>
      <c r="L10" s="306"/>
      <c r="M10" s="306"/>
      <c r="N10" s="306"/>
      <c r="O10" s="306"/>
      <c r="P10" s="306"/>
      <c r="Q10" s="306"/>
      <c r="R10" s="306"/>
      <c r="S10" s="306"/>
      <c r="T10" s="306"/>
      <c r="U10" s="306"/>
      <c r="V10" s="306"/>
      <c r="W10" s="305"/>
    </row>
    <row r="11" spans="1:23" ht="14.25" x14ac:dyDescent="0.15">
      <c r="C11" s="306" t="s">
        <v>409</v>
      </c>
      <c r="D11" s="306"/>
      <c r="E11" s="306"/>
      <c r="F11" s="306"/>
      <c r="G11" s="306"/>
      <c r="H11" s="306"/>
      <c r="I11" s="306"/>
      <c r="J11" s="306"/>
      <c r="K11" s="306"/>
      <c r="L11" s="306"/>
      <c r="M11" s="306"/>
      <c r="N11" s="306"/>
      <c r="O11" s="306"/>
      <c r="P11" s="306"/>
      <c r="Q11" s="306"/>
      <c r="R11" s="306"/>
      <c r="S11" s="306"/>
      <c r="T11" s="306"/>
      <c r="U11" s="306"/>
      <c r="V11" s="306"/>
      <c r="W11" s="305"/>
    </row>
    <row r="12" spans="1:23" ht="15.75" customHeight="1" thickBot="1" x14ac:dyDescent="0.2">
      <c r="F12" s="307"/>
      <c r="G12" s="307"/>
      <c r="H12" s="307"/>
      <c r="I12" s="307"/>
      <c r="J12" s="307"/>
      <c r="K12" s="307"/>
      <c r="L12" s="307"/>
      <c r="M12" s="307"/>
      <c r="N12" s="307"/>
      <c r="O12" s="307"/>
      <c r="P12" s="308"/>
      <c r="Q12" s="307"/>
      <c r="R12" s="308"/>
      <c r="S12" s="307"/>
      <c r="T12" s="307"/>
      <c r="U12" s="307"/>
      <c r="V12" s="428" t="s">
        <v>406</v>
      </c>
      <c r="W12" s="305"/>
    </row>
    <row r="13" spans="1:23" ht="14.25" thickBot="1" x14ac:dyDescent="0.2">
      <c r="A13" s="302" t="s">
        <v>331</v>
      </c>
      <c r="C13" s="309" t="s">
        <v>0</v>
      </c>
      <c r="D13" s="310"/>
      <c r="E13" s="310"/>
      <c r="F13" s="310"/>
      <c r="G13" s="310"/>
      <c r="H13" s="310"/>
      <c r="I13" s="310"/>
      <c r="J13" s="310"/>
      <c r="K13" s="310"/>
      <c r="L13" s="310"/>
      <c r="M13" s="310"/>
      <c r="N13" s="310"/>
      <c r="O13" s="310"/>
      <c r="P13" s="311"/>
      <c r="Q13" s="312" t="s">
        <v>333</v>
      </c>
      <c r="R13" s="313"/>
      <c r="S13" s="314"/>
      <c r="T13" s="314"/>
      <c r="U13" s="314"/>
      <c r="V13" s="314"/>
    </row>
    <row r="14" spans="1:23" x14ac:dyDescent="0.15">
      <c r="A14" s="302" t="s">
        <v>152</v>
      </c>
      <c r="C14" s="316"/>
      <c r="D14" s="317"/>
      <c r="E14" s="318" t="s">
        <v>153</v>
      </c>
      <c r="F14" s="318"/>
      <c r="G14" s="318"/>
      <c r="H14" s="318"/>
      <c r="I14" s="317"/>
      <c r="J14" s="318"/>
      <c r="K14" s="318"/>
      <c r="L14" s="318"/>
      <c r="M14" s="318"/>
      <c r="N14" s="317"/>
      <c r="O14" s="317"/>
      <c r="P14" s="317"/>
      <c r="Q14" s="319">
        <v>10152081</v>
      </c>
      <c r="R14" s="320" t="s">
        <v>410</v>
      </c>
      <c r="S14" s="315"/>
      <c r="T14" s="315"/>
      <c r="U14" s="315"/>
      <c r="V14" s="315"/>
    </row>
    <row r="15" spans="1:23" x14ac:dyDescent="0.15">
      <c r="A15" s="302" t="s">
        <v>154</v>
      </c>
      <c r="C15" s="321"/>
      <c r="D15" s="322"/>
      <c r="E15" s="322"/>
      <c r="F15" s="26" t="s">
        <v>155</v>
      </c>
      <c r="G15" s="26"/>
      <c r="H15" s="26"/>
      <c r="I15" s="26"/>
      <c r="J15" s="26"/>
      <c r="K15" s="26"/>
      <c r="L15" s="26"/>
      <c r="M15" s="26"/>
      <c r="N15" s="322"/>
      <c r="O15" s="322"/>
      <c r="P15" s="322"/>
      <c r="Q15" s="323">
        <v>4791614</v>
      </c>
      <c r="R15" s="324" t="s">
        <v>405</v>
      </c>
      <c r="S15" s="315"/>
      <c r="T15" s="315"/>
      <c r="U15" s="315"/>
      <c r="V15" s="315"/>
    </row>
    <row r="16" spans="1:23" x14ac:dyDescent="0.15">
      <c r="A16" s="302" t="s">
        <v>156</v>
      </c>
      <c r="C16" s="321"/>
      <c r="D16" s="322"/>
      <c r="E16" s="322"/>
      <c r="F16" s="26"/>
      <c r="G16" s="26" t="s">
        <v>157</v>
      </c>
      <c r="H16" s="26"/>
      <c r="I16" s="26"/>
      <c r="J16" s="26"/>
      <c r="K16" s="26"/>
      <c r="L16" s="26"/>
      <c r="M16" s="26"/>
      <c r="N16" s="322"/>
      <c r="O16" s="322"/>
      <c r="P16" s="322"/>
      <c r="Q16" s="323">
        <v>1281270</v>
      </c>
      <c r="R16" s="324" t="s">
        <v>405</v>
      </c>
      <c r="S16" s="315"/>
      <c r="T16" s="315" t="s">
        <v>92</v>
      </c>
      <c r="U16" s="315"/>
      <c r="V16" s="315"/>
    </row>
    <row r="17" spans="1:22" x14ac:dyDescent="0.15">
      <c r="A17" s="302" t="s">
        <v>158</v>
      </c>
      <c r="C17" s="321"/>
      <c r="D17" s="322"/>
      <c r="E17" s="322"/>
      <c r="F17" s="26"/>
      <c r="G17" s="26"/>
      <c r="H17" s="26" t="s">
        <v>159</v>
      </c>
      <c r="I17" s="26"/>
      <c r="J17" s="26"/>
      <c r="K17" s="26"/>
      <c r="L17" s="26"/>
      <c r="M17" s="26"/>
      <c r="N17" s="322"/>
      <c r="O17" s="322"/>
      <c r="P17" s="322"/>
      <c r="Q17" s="323">
        <v>927045</v>
      </c>
      <c r="R17" s="324" t="s">
        <v>405</v>
      </c>
      <c r="S17" s="315"/>
      <c r="T17" s="315"/>
      <c r="U17" s="315"/>
      <c r="V17" s="315"/>
    </row>
    <row r="18" spans="1:22" x14ac:dyDescent="0.15">
      <c r="A18" s="302" t="s">
        <v>160</v>
      </c>
      <c r="C18" s="321"/>
      <c r="D18" s="322"/>
      <c r="E18" s="322"/>
      <c r="F18" s="26"/>
      <c r="G18" s="26"/>
      <c r="H18" s="26" t="s">
        <v>161</v>
      </c>
      <c r="I18" s="26"/>
      <c r="J18" s="26"/>
      <c r="K18" s="26"/>
      <c r="L18" s="26"/>
      <c r="M18" s="26"/>
      <c r="N18" s="322"/>
      <c r="O18" s="322"/>
      <c r="P18" s="322"/>
      <c r="Q18" s="323">
        <v>79716</v>
      </c>
      <c r="R18" s="324" t="s">
        <v>405</v>
      </c>
      <c r="S18" s="315"/>
      <c r="T18" s="315"/>
      <c r="U18" s="315"/>
      <c r="V18" s="315"/>
    </row>
    <row r="19" spans="1:22" x14ac:dyDescent="0.15">
      <c r="A19" s="302" t="s">
        <v>162</v>
      </c>
      <c r="C19" s="321"/>
      <c r="D19" s="322"/>
      <c r="E19" s="322"/>
      <c r="F19" s="26"/>
      <c r="G19" s="26"/>
      <c r="H19" s="26" t="s">
        <v>163</v>
      </c>
      <c r="I19" s="26"/>
      <c r="J19" s="26"/>
      <c r="K19" s="26"/>
      <c r="L19" s="26"/>
      <c r="M19" s="26"/>
      <c r="N19" s="322"/>
      <c r="O19" s="322"/>
      <c r="P19" s="322"/>
      <c r="Q19" s="323">
        <v>0</v>
      </c>
      <c r="R19" s="324" t="s">
        <v>405</v>
      </c>
      <c r="S19" s="315"/>
      <c r="T19" s="315"/>
      <c r="U19" s="315"/>
      <c r="V19" s="315"/>
    </row>
    <row r="20" spans="1:22" x14ac:dyDescent="0.15">
      <c r="A20" s="302" t="s">
        <v>164</v>
      </c>
      <c r="C20" s="321"/>
      <c r="D20" s="322"/>
      <c r="E20" s="322"/>
      <c r="F20" s="26"/>
      <c r="G20" s="26"/>
      <c r="H20" s="26" t="s">
        <v>44</v>
      </c>
      <c r="I20" s="26"/>
      <c r="J20" s="26"/>
      <c r="K20" s="26"/>
      <c r="L20" s="26"/>
      <c r="M20" s="26"/>
      <c r="N20" s="322"/>
      <c r="O20" s="322"/>
      <c r="P20" s="322"/>
      <c r="Q20" s="323">
        <v>274509</v>
      </c>
      <c r="R20" s="324" t="s">
        <v>405</v>
      </c>
      <c r="S20" s="315"/>
      <c r="T20" s="315"/>
      <c r="U20" s="315"/>
      <c r="V20" s="315"/>
    </row>
    <row r="21" spans="1:22" x14ac:dyDescent="0.15">
      <c r="A21" s="302" t="s">
        <v>165</v>
      </c>
      <c r="C21" s="321"/>
      <c r="D21" s="322"/>
      <c r="E21" s="322"/>
      <c r="F21" s="26"/>
      <c r="G21" s="26" t="s">
        <v>166</v>
      </c>
      <c r="H21" s="26"/>
      <c r="I21" s="26"/>
      <c r="J21" s="26"/>
      <c r="K21" s="26"/>
      <c r="L21" s="26"/>
      <c r="M21" s="26"/>
      <c r="N21" s="322"/>
      <c r="O21" s="322"/>
      <c r="P21" s="322"/>
      <c r="Q21" s="323">
        <v>3371409</v>
      </c>
      <c r="R21" s="324" t="s">
        <v>405</v>
      </c>
      <c r="S21" s="315"/>
      <c r="T21" s="315"/>
      <c r="U21" s="315"/>
      <c r="V21" s="315"/>
    </row>
    <row r="22" spans="1:22" x14ac:dyDescent="0.15">
      <c r="A22" s="302" t="s">
        <v>167</v>
      </c>
      <c r="C22" s="321"/>
      <c r="D22" s="322"/>
      <c r="E22" s="322"/>
      <c r="F22" s="26"/>
      <c r="G22" s="26"/>
      <c r="H22" s="26" t="s">
        <v>168</v>
      </c>
      <c r="I22" s="26"/>
      <c r="J22" s="26"/>
      <c r="K22" s="26"/>
      <c r="L22" s="26"/>
      <c r="M22" s="26"/>
      <c r="N22" s="322"/>
      <c r="O22" s="322"/>
      <c r="P22" s="322"/>
      <c r="Q22" s="323">
        <v>2081114</v>
      </c>
      <c r="R22" s="324" t="s">
        <v>405</v>
      </c>
      <c r="S22" s="315"/>
      <c r="T22" s="315"/>
      <c r="U22" s="315"/>
      <c r="V22" s="315"/>
    </row>
    <row r="23" spans="1:22" x14ac:dyDescent="0.15">
      <c r="A23" s="302" t="s">
        <v>169</v>
      </c>
      <c r="C23" s="321"/>
      <c r="D23" s="322"/>
      <c r="E23" s="322"/>
      <c r="F23" s="26"/>
      <c r="G23" s="26"/>
      <c r="H23" s="26" t="s">
        <v>170</v>
      </c>
      <c r="I23" s="26"/>
      <c r="J23" s="26"/>
      <c r="K23" s="26"/>
      <c r="L23" s="26"/>
      <c r="M23" s="26"/>
      <c r="N23" s="322"/>
      <c r="O23" s="322"/>
      <c r="P23" s="322"/>
      <c r="Q23" s="323">
        <v>99594</v>
      </c>
      <c r="R23" s="324" t="s">
        <v>405</v>
      </c>
      <c r="S23" s="315"/>
      <c r="T23" s="315"/>
      <c r="U23" s="315"/>
      <c r="V23" s="315"/>
    </row>
    <row r="24" spans="1:22" x14ac:dyDescent="0.15">
      <c r="A24" s="302" t="s">
        <v>171</v>
      </c>
      <c r="C24" s="321"/>
      <c r="D24" s="322"/>
      <c r="E24" s="322"/>
      <c r="F24" s="26"/>
      <c r="G24" s="26"/>
      <c r="H24" s="26" t="s">
        <v>172</v>
      </c>
      <c r="I24" s="26"/>
      <c r="J24" s="26"/>
      <c r="K24" s="26"/>
      <c r="L24" s="26"/>
      <c r="M24" s="26"/>
      <c r="N24" s="322"/>
      <c r="O24" s="322"/>
      <c r="P24" s="322"/>
      <c r="Q24" s="323">
        <v>1190701</v>
      </c>
      <c r="R24" s="324" t="s">
        <v>405</v>
      </c>
      <c r="S24" s="315"/>
      <c r="T24" s="315"/>
      <c r="U24" s="315"/>
      <c r="V24" s="315"/>
    </row>
    <row r="25" spans="1:22" x14ac:dyDescent="0.15">
      <c r="A25" s="302" t="s">
        <v>173</v>
      </c>
      <c r="C25" s="321"/>
      <c r="D25" s="322"/>
      <c r="E25" s="322"/>
      <c r="F25" s="26"/>
      <c r="G25" s="26"/>
      <c r="H25" s="26" t="s">
        <v>44</v>
      </c>
      <c r="I25" s="26"/>
      <c r="J25" s="26"/>
      <c r="K25" s="26"/>
      <c r="L25" s="26"/>
      <c r="M25" s="26"/>
      <c r="N25" s="322"/>
      <c r="O25" s="322"/>
      <c r="P25" s="322"/>
      <c r="Q25" s="323">
        <v>0</v>
      </c>
      <c r="R25" s="324" t="s">
        <v>405</v>
      </c>
      <c r="S25" s="315"/>
      <c r="T25" s="315"/>
      <c r="U25" s="315"/>
      <c r="V25" s="315"/>
    </row>
    <row r="26" spans="1:22" x14ac:dyDescent="0.15">
      <c r="A26" s="302" t="s">
        <v>174</v>
      </c>
      <c r="C26" s="321"/>
      <c r="D26" s="322"/>
      <c r="E26" s="322"/>
      <c r="F26" s="26"/>
      <c r="G26" s="26" t="s">
        <v>175</v>
      </c>
      <c r="H26" s="26"/>
      <c r="I26" s="26"/>
      <c r="J26" s="26"/>
      <c r="K26" s="26"/>
      <c r="L26" s="26"/>
      <c r="M26" s="26"/>
      <c r="N26" s="322"/>
      <c r="O26" s="322"/>
      <c r="P26" s="322"/>
      <c r="Q26" s="323">
        <v>138935</v>
      </c>
      <c r="R26" s="324" t="s">
        <v>405</v>
      </c>
      <c r="S26" s="315"/>
      <c r="T26" s="315"/>
      <c r="U26" s="315"/>
      <c r="V26" s="315"/>
    </row>
    <row r="27" spans="1:22" x14ac:dyDescent="0.15">
      <c r="A27" s="302" t="s">
        <v>176</v>
      </c>
      <c r="C27" s="321"/>
      <c r="D27" s="322"/>
      <c r="E27" s="322"/>
      <c r="F27" s="26"/>
      <c r="G27" s="26"/>
      <c r="H27" s="322" t="s">
        <v>177</v>
      </c>
      <c r="I27" s="322"/>
      <c r="J27" s="26"/>
      <c r="K27" s="322"/>
      <c r="L27" s="26"/>
      <c r="M27" s="26"/>
      <c r="N27" s="322"/>
      <c r="O27" s="322"/>
      <c r="P27" s="322"/>
      <c r="Q27" s="323">
        <v>94258</v>
      </c>
      <c r="R27" s="324" t="s">
        <v>405</v>
      </c>
      <c r="S27" s="315"/>
      <c r="T27" s="315"/>
      <c r="U27" s="315"/>
      <c r="V27" s="315"/>
    </row>
    <row r="28" spans="1:22" x14ac:dyDescent="0.15">
      <c r="A28" s="302" t="s">
        <v>178</v>
      </c>
      <c r="C28" s="321"/>
      <c r="D28" s="322"/>
      <c r="E28" s="322"/>
      <c r="F28" s="26"/>
      <c r="G28" s="26"/>
      <c r="H28" s="26" t="s">
        <v>179</v>
      </c>
      <c r="I28" s="26"/>
      <c r="J28" s="26"/>
      <c r="K28" s="26"/>
      <c r="L28" s="26"/>
      <c r="M28" s="26"/>
      <c r="N28" s="322"/>
      <c r="O28" s="322"/>
      <c r="P28" s="322"/>
      <c r="Q28" s="323">
        <v>603</v>
      </c>
      <c r="R28" s="324" t="s">
        <v>405</v>
      </c>
      <c r="S28" s="315"/>
      <c r="T28" s="315"/>
      <c r="U28" s="315"/>
      <c r="V28" s="315"/>
    </row>
    <row r="29" spans="1:22" x14ac:dyDescent="0.15">
      <c r="A29" s="302" t="s">
        <v>180</v>
      </c>
      <c r="C29" s="321"/>
      <c r="D29" s="322"/>
      <c r="E29" s="322"/>
      <c r="F29" s="26"/>
      <c r="G29" s="26"/>
      <c r="H29" s="26" t="s">
        <v>44</v>
      </c>
      <c r="I29" s="26"/>
      <c r="J29" s="26"/>
      <c r="K29" s="26"/>
      <c r="L29" s="26"/>
      <c r="M29" s="26"/>
      <c r="N29" s="322"/>
      <c r="O29" s="322"/>
      <c r="P29" s="322"/>
      <c r="Q29" s="323">
        <v>44074</v>
      </c>
      <c r="R29" s="324" t="s">
        <v>405</v>
      </c>
      <c r="S29" s="315"/>
      <c r="T29" s="315"/>
      <c r="U29" s="315"/>
      <c r="V29" s="315"/>
    </row>
    <row r="30" spans="1:22" x14ac:dyDescent="0.15">
      <c r="A30" s="302" t="s">
        <v>181</v>
      </c>
      <c r="C30" s="321"/>
      <c r="D30" s="322"/>
      <c r="E30" s="322"/>
      <c r="F30" s="322" t="s">
        <v>182</v>
      </c>
      <c r="G30" s="322"/>
      <c r="H30" s="26"/>
      <c r="I30" s="322"/>
      <c r="J30" s="26"/>
      <c r="K30" s="26"/>
      <c r="L30" s="26"/>
      <c r="M30" s="26"/>
      <c r="N30" s="322"/>
      <c r="O30" s="322"/>
      <c r="P30" s="322"/>
      <c r="Q30" s="323">
        <v>5360467</v>
      </c>
      <c r="R30" s="324" t="s">
        <v>410</v>
      </c>
      <c r="S30" s="315"/>
      <c r="T30" s="315"/>
      <c r="U30" s="315"/>
      <c r="V30" s="315"/>
    </row>
    <row r="31" spans="1:22" x14ac:dyDescent="0.15">
      <c r="A31" s="302" t="s">
        <v>183</v>
      </c>
      <c r="C31" s="321"/>
      <c r="D31" s="322"/>
      <c r="E31" s="322"/>
      <c r="F31" s="26"/>
      <c r="G31" s="26" t="s">
        <v>184</v>
      </c>
      <c r="H31" s="26"/>
      <c r="I31" s="322"/>
      <c r="J31" s="26"/>
      <c r="K31" s="26"/>
      <c r="L31" s="26"/>
      <c r="M31" s="26"/>
      <c r="N31" s="322"/>
      <c r="O31" s="322"/>
      <c r="P31" s="322"/>
      <c r="Q31" s="323">
        <v>4262318</v>
      </c>
      <c r="R31" s="324" t="s">
        <v>405</v>
      </c>
      <c r="S31" s="315"/>
      <c r="T31" s="315"/>
      <c r="U31" s="315"/>
      <c r="V31" s="315"/>
    </row>
    <row r="32" spans="1:22" x14ac:dyDescent="0.15">
      <c r="A32" s="302" t="s">
        <v>185</v>
      </c>
      <c r="C32" s="321"/>
      <c r="D32" s="322"/>
      <c r="E32" s="322"/>
      <c r="F32" s="26"/>
      <c r="G32" s="26" t="s">
        <v>186</v>
      </c>
      <c r="H32" s="26"/>
      <c r="I32" s="322"/>
      <c r="J32" s="26"/>
      <c r="K32" s="26"/>
      <c r="L32" s="26"/>
      <c r="M32" s="26"/>
      <c r="N32" s="322"/>
      <c r="O32" s="322"/>
      <c r="P32" s="322"/>
      <c r="Q32" s="323">
        <v>931884</v>
      </c>
      <c r="R32" s="324" t="s">
        <v>405</v>
      </c>
      <c r="S32" s="315"/>
      <c r="T32" s="315"/>
      <c r="U32" s="315"/>
      <c r="V32" s="315"/>
    </row>
    <row r="33" spans="1:22" x14ac:dyDescent="0.15">
      <c r="A33" s="302" t="s">
        <v>187</v>
      </c>
      <c r="C33" s="321"/>
      <c r="D33" s="322"/>
      <c r="E33" s="322"/>
      <c r="F33" s="26"/>
      <c r="G33" s="26" t="s">
        <v>188</v>
      </c>
      <c r="H33" s="26"/>
      <c r="I33" s="322"/>
      <c r="J33" s="26"/>
      <c r="K33" s="26"/>
      <c r="L33" s="26"/>
      <c r="M33" s="26"/>
      <c r="N33" s="322"/>
      <c r="O33" s="322"/>
      <c r="P33" s="322"/>
      <c r="Q33" s="323">
        <v>-4270</v>
      </c>
      <c r="R33" s="324" t="s">
        <v>405</v>
      </c>
      <c r="S33" s="315"/>
      <c r="T33" s="315"/>
      <c r="U33" s="315"/>
      <c r="V33" s="315"/>
    </row>
    <row r="34" spans="1:22" x14ac:dyDescent="0.15">
      <c r="A34" s="302" t="s">
        <v>189</v>
      </c>
      <c r="C34" s="321"/>
      <c r="D34" s="322"/>
      <c r="E34" s="322"/>
      <c r="F34" s="26"/>
      <c r="G34" s="26" t="s">
        <v>44</v>
      </c>
      <c r="H34" s="26"/>
      <c r="I34" s="26"/>
      <c r="J34" s="26"/>
      <c r="K34" s="26"/>
      <c r="L34" s="26"/>
      <c r="M34" s="26"/>
      <c r="N34" s="322"/>
      <c r="O34" s="322"/>
      <c r="P34" s="322"/>
      <c r="Q34" s="323">
        <v>170536</v>
      </c>
      <c r="R34" s="324" t="s">
        <v>405</v>
      </c>
      <c r="S34" s="315"/>
      <c r="T34" s="315"/>
      <c r="U34" s="315"/>
      <c r="V34" s="315"/>
    </row>
    <row r="35" spans="1:22" x14ac:dyDescent="0.15">
      <c r="A35" s="302" t="s">
        <v>190</v>
      </c>
      <c r="C35" s="321"/>
      <c r="D35" s="322"/>
      <c r="E35" s="26" t="s">
        <v>191</v>
      </c>
      <c r="F35" s="26"/>
      <c r="G35" s="26"/>
      <c r="H35" s="26"/>
      <c r="I35" s="26"/>
      <c r="J35" s="26"/>
      <c r="K35" s="26"/>
      <c r="L35" s="322"/>
      <c r="M35" s="322"/>
      <c r="N35" s="322"/>
      <c r="O35" s="325"/>
      <c r="P35" s="326"/>
      <c r="Q35" s="323">
        <v>821558</v>
      </c>
      <c r="R35" s="324" t="s">
        <v>405</v>
      </c>
      <c r="S35" s="315"/>
      <c r="T35" s="315"/>
      <c r="U35" s="315"/>
      <c r="V35" s="315"/>
    </row>
    <row r="36" spans="1:22" x14ac:dyDescent="0.15">
      <c r="A36" s="302" t="s">
        <v>192</v>
      </c>
      <c r="C36" s="321"/>
      <c r="D36" s="322"/>
      <c r="E36" s="322"/>
      <c r="F36" s="26" t="s">
        <v>193</v>
      </c>
      <c r="G36" s="26"/>
      <c r="H36" s="26"/>
      <c r="I36" s="26"/>
      <c r="J36" s="26"/>
      <c r="K36" s="26"/>
      <c r="L36" s="322"/>
      <c r="M36" s="322"/>
      <c r="N36" s="322"/>
      <c r="O36" s="325"/>
      <c r="P36" s="326"/>
      <c r="Q36" s="323">
        <v>447422</v>
      </c>
      <c r="R36" s="324" t="s">
        <v>405</v>
      </c>
      <c r="S36" s="315"/>
      <c r="T36" s="315"/>
      <c r="U36" s="315"/>
      <c r="V36" s="315"/>
    </row>
    <row r="37" spans="1:22" x14ac:dyDescent="0.15">
      <c r="A37" s="302" t="s">
        <v>194</v>
      </c>
      <c r="C37" s="321"/>
      <c r="D37" s="322"/>
      <c r="E37" s="322"/>
      <c r="F37" s="26" t="s">
        <v>44</v>
      </c>
      <c r="G37" s="26"/>
      <c r="H37" s="322"/>
      <c r="I37" s="26"/>
      <c r="J37" s="26"/>
      <c r="K37" s="26"/>
      <c r="L37" s="322"/>
      <c r="M37" s="322"/>
      <c r="N37" s="322"/>
      <c r="O37" s="325"/>
      <c r="P37" s="326"/>
      <c r="Q37" s="327">
        <v>374136</v>
      </c>
      <c r="R37" s="328" t="s">
        <v>405</v>
      </c>
      <c r="S37" s="321"/>
      <c r="T37" s="322"/>
      <c r="U37" s="322"/>
      <c r="V37" s="322"/>
    </row>
    <row r="38" spans="1:22" x14ac:dyDescent="0.15">
      <c r="A38" s="302" t="s">
        <v>150</v>
      </c>
      <c r="C38" s="329"/>
      <c r="D38" s="330" t="s">
        <v>151</v>
      </c>
      <c r="E38" s="330"/>
      <c r="F38" s="331"/>
      <c r="G38" s="331"/>
      <c r="H38" s="330"/>
      <c r="I38" s="331"/>
      <c r="J38" s="331"/>
      <c r="K38" s="331"/>
      <c r="L38" s="330"/>
      <c r="M38" s="330"/>
      <c r="N38" s="330"/>
      <c r="O38" s="332"/>
      <c r="P38" s="332"/>
      <c r="Q38" s="333">
        <v>-9330523</v>
      </c>
      <c r="R38" s="334" t="s">
        <v>405</v>
      </c>
      <c r="S38" s="322"/>
      <c r="T38" s="322"/>
      <c r="U38" s="322"/>
      <c r="V38" s="322"/>
    </row>
    <row r="39" spans="1:22" x14ac:dyDescent="0.15">
      <c r="A39" s="302" t="s">
        <v>197</v>
      </c>
      <c r="C39" s="321"/>
      <c r="D39" s="322"/>
      <c r="E39" s="26" t="s">
        <v>198</v>
      </c>
      <c r="F39" s="26"/>
      <c r="G39" s="26"/>
      <c r="H39" s="322"/>
      <c r="I39" s="26"/>
      <c r="J39" s="26"/>
      <c r="K39" s="26"/>
      <c r="L39" s="322"/>
      <c r="M39" s="322"/>
      <c r="N39" s="322"/>
      <c r="O39" s="335"/>
      <c r="P39" s="335"/>
      <c r="Q39" s="323">
        <v>59711</v>
      </c>
      <c r="R39" s="336" t="s">
        <v>405</v>
      </c>
      <c r="S39" s="322"/>
      <c r="T39" s="322"/>
      <c r="U39" s="322"/>
      <c r="V39" s="322"/>
    </row>
    <row r="40" spans="1:22" x14ac:dyDescent="0.15">
      <c r="A40" s="302" t="s">
        <v>199</v>
      </c>
      <c r="C40" s="321"/>
      <c r="D40" s="322"/>
      <c r="E40" s="26"/>
      <c r="F40" s="26" t="s">
        <v>200</v>
      </c>
      <c r="G40" s="26"/>
      <c r="H40" s="322"/>
      <c r="I40" s="26"/>
      <c r="J40" s="26"/>
      <c r="K40" s="26"/>
      <c r="L40" s="322"/>
      <c r="M40" s="322"/>
      <c r="N40" s="322"/>
      <c r="O40" s="335"/>
      <c r="P40" s="335"/>
      <c r="Q40" s="323">
        <v>58475</v>
      </c>
      <c r="R40" s="324" t="s">
        <v>405</v>
      </c>
      <c r="S40" s="322"/>
      <c r="T40" s="322"/>
      <c r="U40" s="322"/>
      <c r="V40" s="322"/>
    </row>
    <row r="41" spans="1:22" x14ac:dyDescent="0.15">
      <c r="A41" s="302" t="s">
        <v>201</v>
      </c>
      <c r="C41" s="321"/>
      <c r="D41" s="322"/>
      <c r="E41" s="322"/>
      <c r="F41" s="322" t="s">
        <v>202</v>
      </c>
      <c r="G41" s="322"/>
      <c r="H41" s="26"/>
      <c r="I41" s="322"/>
      <c r="J41" s="26"/>
      <c r="K41" s="26"/>
      <c r="L41" s="26"/>
      <c r="M41" s="26"/>
      <c r="N41" s="322"/>
      <c r="O41" s="322"/>
      <c r="P41" s="322"/>
      <c r="Q41" s="323">
        <v>0</v>
      </c>
      <c r="R41" s="324" t="s">
        <v>405</v>
      </c>
      <c r="S41" s="315"/>
      <c r="T41" s="315"/>
      <c r="U41" s="315"/>
      <c r="V41" s="315"/>
    </row>
    <row r="42" spans="1:22" x14ac:dyDescent="0.15">
      <c r="A42" s="302" t="s">
        <v>203</v>
      </c>
      <c r="C42" s="321"/>
      <c r="D42" s="322"/>
      <c r="E42" s="322"/>
      <c r="F42" s="26" t="s">
        <v>204</v>
      </c>
      <c r="G42" s="26"/>
      <c r="H42" s="26"/>
      <c r="I42" s="26"/>
      <c r="J42" s="26"/>
      <c r="K42" s="26"/>
      <c r="L42" s="26"/>
      <c r="M42" s="26"/>
      <c r="N42" s="322"/>
      <c r="O42" s="322"/>
      <c r="P42" s="322"/>
      <c r="Q42" s="323">
        <v>0</v>
      </c>
      <c r="R42" s="324" t="s">
        <v>405</v>
      </c>
      <c r="S42" s="315"/>
      <c r="T42" s="315"/>
      <c r="U42" s="315"/>
      <c r="V42" s="315"/>
    </row>
    <row r="43" spans="1:22" x14ac:dyDescent="0.15">
      <c r="A43" s="302" t="s">
        <v>205</v>
      </c>
      <c r="C43" s="321"/>
      <c r="D43" s="322"/>
      <c r="E43" s="322"/>
      <c r="F43" s="26" t="s">
        <v>206</v>
      </c>
      <c r="G43" s="26"/>
      <c r="H43" s="26"/>
      <c r="I43" s="26"/>
      <c r="J43" s="26"/>
      <c r="K43" s="26"/>
      <c r="L43" s="26"/>
      <c r="M43" s="26"/>
      <c r="N43" s="322"/>
      <c r="O43" s="322"/>
      <c r="P43" s="322"/>
      <c r="Q43" s="323">
        <v>0</v>
      </c>
      <c r="R43" s="324" t="s">
        <v>405</v>
      </c>
      <c r="S43" s="315"/>
      <c r="T43" s="315"/>
      <c r="U43" s="315"/>
      <c r="V43" s="315"/>
    </row>
    <row r="44" spans="1:22" x14ac:dyDescent="0.15">
      <c r="A44" s="302" t="s">
        <v>207</v>
      </c>
      <c r="C44" s="321"/>
      <c r="D44" s="322"/>
      <c r="E44" s="322"/>
      <c r="F44" s="26" t="s">
        <v>44</v>
      </c>
      <c r="G44" s="26"/>
      <c r="H44" s="26"/>
      <c r="I44" s="26"/>
      <c r="J44" s="26"/>
      <c r="K44" s="26"/>
      <c r="L44" s="26"/>
      <c r="M44" s="26"/>
      <c r="N44" s="322"/>
      <c r="O44" s="322"/>
      <c r="P44" s="322"/>
      <c r="Q44" s="323">
        <v>1236</v>
      </c>
      <c r="R44" s="324" t="s">
        <v>405</v>
      </c>
      <c r="S44" s="315"/>
      <c r="T44" s="315"/>
      <c r="U44" s="315"/>
      <c r="V44" s="315"/>
    </row>
    <row r="45" spans="1:22" ht="14.25" thickBot="1" x14ac:dyDescent="0.2">
      <c r="A45" s="302" t="s">
        <v>208</v>
      </c>
      <c r="C45" s="321"/>
      <c r="D45" s="322"/>
      <c r="E45" s="26" t="s">
        <v>209</v>
      </c>
      <c r="F45" s="26"/>
      <c r="G45" s="26"/>
      <c r="H45" s="26"/>
      <c r="I45" s="26"/>
      <c r="J45" s="26"/>
      <c r="K45" s="26"/>
      <c r="L45" s="26"/>
      <c r="M45" s="26"/>
      <c r="N45" s="322"/>
      <c r="O45" s="322"/>
      <c r="P45" s="322"/>
      <c r="Q45" s="323">
        <v>6824</v>
      </c>
      <c r="R45" s="336" t="s">
        <v>405</v>
      </c>
      <c r="S45" s="315"/>
      <c r="T45" s="315"/>
      <c r="U45" s="315"/>
      <c r="V45" s="315"/>
    </row>
    <row r="46" spans="1:22" x14ac:dyDescent="0.15">
      <c r="A46" s="302" t="s">
        <v>210</v>
      </c>
      <c r="C46" s="321"/>
      <c r="D46" s="322"/>
      <c r="E46" s="322"/>
      <c r="F46" s="26" t="s">
        <v>211</v>
      </c>
      <c r="G46" s="26"/>
      <c r="H46" s="26"/>
      <c r="I46" s="26"/>
      <c r="J46" s="26"/>
      <c r="K46" s="26"/>
      <c r="L46" s="322"/>
      <c r="M46" s="322"/>
      <c r="N46" s="322"/>
      <c r="O46" s="325"/>
      <c r="P46" s="326"/>
      <c r="Q46" s="323">
        <v>0</v>
      </c>
      <c r="R46" s="324" t="s">
        <v>405</v>
      </c>
      <c r="S46" s="337" t="s">
        <v>333</v>
      </c>
      <c r="T46" s="338"/>
      <c r="U46" s="338"/>
      <c r="V46" s="339"/>
    </row>
    <row r="47" spans="1:22" ht="14.25" thickBot="1" x14ac:dyDescent="0.2">
      <c r="A47" s="302" t="s">
        <v>212</v>
      </c>
      <c r="C47" s="340"/>
      <c r="D47" s="341"/>
      <c r="E47" s="341"/>
      <c r="F47" s="342" t="s">
        <v>44</v>
      </c>
      <c r="G47" s="342"/>
      <c r="H47" s="342"/>
      <c r="I47" s="342"/>
      <c r="J47" s="342"/>
      <c r="K47" s="342"/>
      <c r="L47" s="341"/>
      <c r="M47" s="341"/>
      <c r="N47" s="341"/>
      <c r="O47" s="343"/>
      <c r="P47" s="344"/>
      <c r="Q47" s="323">
        <v>6824</v>
      </c>
      <c r="R47" s="324" t="s">
        <v>405</v>
      </c>
      <c r="S47" s="345" t="s">
        <v>146</v>
      </c>
      <c r="T47" s="346"/>
      <c r="U47" s="347" t="s">
        <v>148</v>
      </c>
      <c r="V47" s="348"/>
    </row>
    <row r="48" spans="1:22" x14ac:dyDescent="0.15">
      <c r="A48" s="302" t="s">
        <v>215</v>
      </c>
      <c r="C48" s="329"/>
      <c r="D48" s="330" t="s">
        <v>196</v>
      </c>
      <c r="E48" s="330"/>
      <c r="F48" s="331"/>
      <c r="G48" s="331"/>
      <c r="H48" s="331"/>
      <c r="I48" s="331"/>
      <c r="J48" s="331"/>
      <c r="K48" s="331"/>
      <c r="L48" s="331"/>
      <c r="M48" s="331"/>
      <c r="N48" s="330"/>
      <c r="O48" s="330"/>
      <c r="P48" s="330"/>
      <c r="Q48" s="333">
        <v>-9383410</v>
      </c>
      <c r="R48" s="349" t="s">
        <v>405</v>
      </c>
      <c r="S48" s="350"/>
      <c r="T48" s="351"/>
      <c r="U48" s="352">
        <v>-9383410</v>
      </c>
      <c r="V48" s="426" t="s">
        <v>405</v>
      </c>
    </row>
    <row r="49" spans="1:22" x14ac:dyDescent="0.15">
      <c r="A49" s="302" t="s">
        <v>217</v>
      </c>
      <c r="C49" s="321"/>
      <c r="D49" s="322" t="s">
        <v>218</v>
      </c>
      <c r="E49" s="322"/>
      <c r="F49" s="322"/>
      <c r="G49" s="322"/>
      <c r="H49" s="322"/>
      <c r="I49" s="322"/>
      <c r="J49" s="322"/>
      <c r="K49" s="322"/>
      <c r="L49" s="322"/>
      <c r="M49" s="26"/>
      <c r="N49" s="322"/>
      <c r="O49" s="322"/>
      <c r="P49" s="353"/>
      <c r="Q49" s="354">
        <v>9991708</v>
      </c>
      <c r="R49" s="355" t="s">
        <v>405</v>
      </c>
      <c r="S49" s="356"/>
      <c r="T49" s="357"/>
      <c r="U49" s="358">
        <v>9991708</v>
      </c>
      <c r="V49" s="359" t="s">
        <v>405</v>
      </c>
    </row>
    <row r="50" spans="1:22" x14ac:dyDescent="0.15">
      <c r="A50" s="302" t="s">
        <v>219</v>
      </c>
      <c r="C50" s="321"/>
      <c r="D50" s="322"/>
      <c r="E50" s="322" t="s">
        <v>220</v>
      </c>
      <c r="F50" s="322"/>
      <c r="G50" s="155"/>
      <c r="H50" s="155"/>
      <c r="I50" s="155"/>
      <c r="J50" s="155"/>
      <c r="K50" s="155"/>
      <c r="L50" s="322"/>
      <c r="M50" s="26"/>
      <c r="N50" s="322"/>
      <c r="O50" s="322"/>
      <c r="P50" s="353"/>
      <c r="Q50" s="358">
        <v>5737097</v>
      </c>
      <c r="R50" s="359" t="s">
        <v>405</v>
      </c>
      <c r="S50" s="360"/>
      <c r="T50" s="361"/>
      <c r="U50" s="358">
        <v>5737097</v>
      </c>
      <c r="V50" s="359" t="s">
        <v>405</v>
      </c>
    </row>
    <row r="51" spans="1:22" x14ac:dyDescent="0.15">
      <c r="A51" s="302" t="s">
        <v>221</v>
      </c>
      <c r="C51" s="340"/>
      <c r="D51" s="322"/>
      <c r="E51" s="322" t="s">
        <v>222</v>
      </c>
      <c r="F51" s="176"/>
      <c r="G51" s="176"/>
      <c r="H51" s="176"/>
      <c r="I51" s="176"/>
      <c r="J51" s="176"/>
      <c r="K51" s="176"/>
      <c r="L51" s="322"/>
      <c r="M51" s="26"/>
      <c r="N51" s="322"/>
      <c r="O51" s="322"/>
      <c r="P51" s="353"/>
      <c r="Q51" s="362">
        <v>4254611</v>
      </c>
      <c r="R51" s="363" t="s">
        <v>405</v>
      </c>
      <c r="S51" s="364"/>
      <c r="T51" s="365"/>
      <c r="U51" s="358">
        <v>4254611</v>
      </c>
      <c r="V51" s="359" t="s">
        <v>405</v>
      </c>
    </row>
    <row r="52" spans="1:22" x14ac:dyDescent="0.15">
      <c r="A52" s="302" t="s">
        <v>223</v>
      </c>
      <c r="C52" s="329"/>
      <c r="D52" s="330" t="s">
        <v>224</v>
      </c>
      <c r="E52" s="330"/>
      <c r="F52" s="167"/>
      <c r="G52" s="167"/>
      <c r="H52" s="167"/>
      <c r="I52" s="366"/>
      <c r="J52" s="366"/>
      <c r="K52" s="366"/>
      <c r="L52" s="330"/>
      <c r="M52" s="330"/>
      <c r="N52" s="330"/>
      <c r="O52" s="330"/>
      <c r="P52" s="367"/>
      <c r="Q52" s="368">
        <v>608298</v>
      </c>
      <c r="R52" s="349" t="s">
        <v>405</v>
      </c>
      <c r="S52" s="369"/>
      <c r="T52" s="370"/>
      <c r="U52" s="368">
        <v>608298</v>
      </c>
      <c r="V52" s="349" t="s">
        <v>405</v>
      </c>
    </row>
    <row r="53" spans="1:22" x14ac:dyDescent="0.15">
      <c r="A53" s="302" t="s">
        <v>225</v>
      </c>
      <c r="C53" s="321"/>
      <c r="D53" s="322" t="s">
        <v>348</v>
      </c>
      <c r="E53" s="322"/>
      <c r="F53" s="176"/>
      <c r="G53" s="176"/>
      <c r="H53" s="176"/>
      <c r="I53" s="155"/>
      <c r="J53" s="155"/>
      <c r="K53" s="155"/>
      <c r="L53" s="322"/>
      <c r="M53" s="322"/>
      <c r="N53" s="322"/>
      <c r="O53" s="322"/>
      <c r="P53" s="353"/>
      <c r="Q53" s="371"/>
      <c r="R53" s="372"/>
      <c r="S53" s="373">
        <v>434196</v>
      </c>
      <c r="T53" s="374" t="s">
        <v>405</v>
      </c>
      <c r="U53" s="358">
        <v>-434196</v>
      </c>
      <c r="V53" s="359" t="s">
        <v>405</v>
      </c>
    </row>
    <row r="54" spans="1:22" x14ac:dyDescent="0.15">
      <c r="A54" s="302" t="s">
        <v>226</v>
      </c>
      <c r="C54" s="321"/>
      <c r="D54" s="322"/>
      <c r="E54" s="176" t="s">
        <v>227</v>
      </c>
      <c r="F54" s="176"/>
      <c r="G54" s="176"/>
      <c r="H54" s="155"/>
      <c r="I54" s="155"/>
      <c r="J54" s="155"/>
      <c r="K54" s="155"/>
      <c r="L54" s="322"/>
      <c r="M54" s="322"/>
      <c r="N54" s="322"/>
      <c r="O54" s="322"/>
      <c r="P54" s="353"/>
      <c r="Q54" s="371"/>
      <c r="R54" s="372"/>
      <c r="S54" s="375">
        <v>1679991</v>
      </c>
      <c r="T54" s="376" t="s">
        <v>405</v>
      </c>
      <c r="U54" s="358">
        <v>-1679991</v>
      </c>
      <c r="V54" s="359" t="s">
        <v>405</v>
      </c>
    </row>
    <row r="55" spans="1:22" x14ac:dyDescent="0.15">
      <c r="A55" s="302" t="s">
        <v>228</v>
      </c>
      <c r="C55" s="321"/>
      <c r="D55" s="322"/>
      <c r="E55" s="176" t="s">
        <v>229</v>
      </c>
      <c r="F55" s="176"/>
      <c r="G55" s="176"/>
      <c r="H55" s="176"/>
      <c r="I55" s="155"/>
      <c r="J55" s="155"/>
      <c r="K55" s="155"/>
      <c r="L55" s="322"/>
      <c r="M55" s="322"/>
      <c r="N55" s="322"/>
      <c r="O55" s="322"/>
      <c r="P55" s="353"/>
      <c r="Q55" s="371"/>
      <c r="R55" s="372"/>
      <c r="S55" s="375">
        <v>-1456171</v>
      </c>
      <c r="T55" s="376" t="s">
        <v>405</v>
      </c>
      <c r="U55" s="358">
        <v>1456171</v>
      </c>
      <c r="V55" s="359" t="s">
        <v>405</v>
      </c>
    </row>
    <row r="56" spans="1:22" x14ac:dyDescent="0.15">
      <c r="A56" s="302" t="s">
        <v>230</v>
      </c>
      <c r="C56" s="321"/>
      <c r="D56" s="322"/>
      <c r="E56" s="176" t="s">
        <v>231</v>
      </c>
      <c r="F56" s="176"/>
      <c r="G56" s="176"/>
      <c r="H56" s="176"/>
      <c r="I56" s="155"/>
      <c r="J56" s="155"/>
      <c r="K56" s="155"/>
      <c r="L56" s="322"/>
      <c r="M56" s="322"/>
      <c r="N56" s="322"/>
      <c r="O56" s="322"/>
      <c r="P56" s="353"/>
      <c r="Q56" s="371"/>
      <c r="R56" s="372"/>
      <c r="S56" s="375">
        <v>500524</v>
      </c>
      <c r="T56" s="376" t="s">
        <v>405</v>
      </c>
      <c r="U56" s="358">
        <v>-500524</v>
      </c>
      <c r="V56" s="359" t="s">
        <v>405</v>
      </c>
    </row>
    <row r="57" spans="1:22" x14ac:dyDescent="0.15">
      <c r="A57" s="302" t="s">
        <v>232</v>
      </c>
      <c r="C57" s="321"/>
      <c r="D57" s="322"/>
      <c r="E57" s="176" t="s">
        <v>233</v>
      </c>
      <c r="F57" s="176"/>
      <c r="G57" s="176"/>
      <c r="H57" s="176"/>
      <c r="I57" s="155"/>
      <c r="J57" s="27"/>
      <c r="K57" s="155"/>
      <c r="L57" s="322"/>
      <c r="M57" s="322"/>
      <c r="N57" s="322"/>
      <c r="O57" s="322"/>
      <c r="P57" s="353"/>
      <c r="Q57" s="371"/>
      <c r="R57" s="372"/>
      <c r="S57" s="375">
        <v>-290148</v>
      </c>
      <c r="T57" s="376" t="s">
        <v>405</v>
      </c>
      <c r="U57" s="358">
        <v>290148</v>
      </c>
      <c r="V57" s="359" t="s">
        <v>405</v>
      </c>
    </row>
    <row r="58" spans="1:22" x14ac:dyDescent="0.15">
      <c r="A58" s="302" t="s">
        <v>234</v>
      </c>
      <c r="C58" s="321"/>
      <c r="D58" s="322" t="s">
        <v>235</v>
      </c>
      <c r="E58" s="322"/>
      <c r="F58" s="176"/>
      <c r="G58" s="155"/>
      <c r="H58" s="155"/>
      <c r="I58" s="155"/>
      <c r="J58" s="155"/>
      <c r="K58" s="155"/>
      <c r="L58" s="322"/>
      <c r="M58" s="322"/>
      <c r="N58" s="322"/>
      <c r="O58" s="322"/>
      <c r="P58" s="353"/>
      <c r="Q58" s="358">
        <v>0</v>
      </c>
      <c r="R58" s="359" t="s">
        <v>405</v>
      </c>
      <c r="S58" s="375">
        <v>0</v>
      </c>
      <c r="T58" s="376" t="s">
        <v>405</v>
      </c>
      <c r="U58" s="377"/>
      <c r="V58" s="427"/>
    </row>
    <row r="59" spans="1:22" x14ac:dyDescent="0.15">
      <c r="A59" s="302" t="s">
        <v>236</v>
      </c>
      <c r="C59" s="321"/>
      <c r="D59" s="322" t="s">
        <v>237</v>
      </c>
      <c r="E59" s="322"/>
      <c r="F59" s="176"/>
      <c r="G59" s="176"/>
      <c r="H59" s="155"/>
      <c r="I59" s="155"/>
      <c r="J59" s="155"/>
      <c r="K59" s="155"/>
      <c r="L59" s="322"/>
      <c r="M59" s="335"/>
      <c r="N59" s="335"/>
      <c r="O59" s="335"/>
      <c r="P59" s="378"/>
      <c r="Q59" s="358">
        <v>43</v>
      </c>
      <c r="R59" s="359" t="s">
        <v>405</v>
      </c>
      <c r="S59" s="375">
        <v>43</v>
      </c>
      <c r="T59" s="376" t="s">
        <v>405</v>
      </c>
      <c r="U59" s="377"/>
      <c r="V59" s="427"/>
    </row>
    <row r="60" spans="1:22" x14ac:dyDescent="0.15">
      <c r="A60" s="302" t="s">
        <v>239</v>
      </c>
      <c r="C60" s="340"/>
      <c r="D60" s="341" t="s">
        <v>44</v>
      </c>
      <c r="E60" s="341"/>
      <c r="F60" s="157"/>
      <c r="G60" s="157"/>
      <c r="H60" s="157"/>
      <c r="I60" s="182"/>
      <c r="J60" s="182"/>
      <c r="K60" s="182"/>
      <c r="L60" s="341"/>
      <c r="M60" s="341"/>
      <c r="N60" s="341"/>
      <c r="O60" s="341"/>
      <c r="P60" s="379"/>
      <c r="Q60" s="358">
        <v>-18694</v>
      </c>
      <c r="R60" s="359" t="s">
        <v>405</v>
      </c>
      <c r="S60" s="375">
        <v>-18694</v>
      </c>
      <c r="T60" s="376" t="s">
        <v>405</v>
      </c>
      <c r="U60" s="358">
        <v>0</v>
      </c>
      <c r="V60" s="359" t="s">
        <v>405</v>
      </c>
    </row>
    <row r="61" spans="1:22" x14ac:dyDescent="0.15">
      <c r="A61" s="302" t="s">
        <v>240</v>
      </c>
      <c r="C61" s="380" t="s">
        <v>241</v>
      </c>
      <c r="D61" s="381"/>
      <c r="E61" s="381"/>
      <c r="F61" s="382"/>
      <c r="G61" s="382"/>
      <c r="H61" s="383"/>
      <c r="I61" s="383"/>
      <c r="J61" s="384"/>
      <c r="K61" s="383"/>
      <c r="L61" s="381"/>
      <c r="M61" s="381"/>
      <c r="N61" s="381"/>
      <c r="O61" s="381"/>
      <c r="P61" s="385"/>
      <c r="Q61" s="386">
        <v>589648</v>
      </c>
      <c r="R61" s="387" t="s">
        <v>410</v>
      </c>
      <c r="S61" s="388">
        <v>415546</v>
      </c>
      <c r="T61" s="389" t="s">
        <v>410</v>
      </c>
      <c r="U61" s="386">
        <v>174102</v>
      </c>
      <c r="V61" s="387" t="s">
        <v>405</v>
      </c>
    </row>
    <row r="62" spans="1:22" ht="14.25" thickBot="1" x14ac:dyDescent="0.2">
      <c r="A62" s="302" t="s">
        <v>213</v>
      </c>
      <c r="C62" s="390" t="s">
        <v>214</v>
      </c>
      <c r="D62" s="391"/>
      <c r="E62" s="391"/>
      <c r="F62" s="186"/>
      <c r="G62" s="186"/>
      <c r="H62" s="187"/>
      <c r="I62" s="187"/>
      <c r="J62" s="188"/>
      <c r="K62" s="187"/>
      <c r="L62" s="391"/>
      <c r="M62" s="391"/>
      <c r="N62" s="391"/>
      <c r="O62" s="391"/>
      <c r="P62" s="391"/>
      <c r="Q62" s="392">
        <v>23485764</v>
      </c>
      <c r="R62" s="393" t="s">
        <v>405</v>
      </c>
      <c r="S62" s="394">
        <v>36606709</v>
      </c>
      <c r="T62" s="395" t="s">
        <v>405</v>
      </c>
      <c r="U62" s="392">
        <v>-13120945</v>
      </c>
      <c r="V62" s="393" t="s">
        <v>405</v>
      </c>
    </row>
    <row r="63" spans="1:22" ht="14.25" thickBot="1" x14ac:dyDescent="0.2">
      <c r="A63" s="302" t="s">
        <v>242</v>
      </c>
      <c r="C63" s="396" t="s">
        <v>243</v>
      </c>
      <c r="D63" s="397"/>
      <c r="E63" s="398"/>
      <c r="F63" s="398"/>
      <c r="G63" s="398"/>
      <c r="H63" s="398"/>
      <c r="I63" s="398"/>
      <c r="J63" s="398"/>
      <c r="K63" s="398"/>
      <c r="L63" s="398"/>
      <c r="M63" s="398"/>
      <c r="N63" s="398"/>
      <c r="O63" s="398"/>
      <c r="P63" s="398"/>
      <c r="Q63" s="399">
        <v>24075412</v>
      </c>
      <c r="R63" s="400" t="s">
        <v>405</v>
      </c>
      <c r="S63" s="401">
        <v>37022255</v>
      </c>
      <c r="T63" s="402" t="s">
        <v>405</v>
      </c>
      <c r="U63" s="399">
        <v>-12946843</v>
      </c>
      <c r="V63" s="400" t="s">
        <v>405</v>
      </c>
    </row>
    <row r="64" spans="1:22" s="404" customFormat="1" ht="12" customHeight="1" x14ac:dyDescent="0.15">
      <c r="A64" s="403"/>
      <c r="Q64" s="405"/>
      <c r="R64" s="406"/>
      <c r="S64" s="406"/>
      <c r="T64" s="406"/>
      <c r="U64" s="406"/>
      <c r="V64" s="407"/>
    </row>
    <row r="65" spans="1:21" s="404" customFormat="1" x14ac:dyDescent="0.15">
      <c r="A65" s="403"/>
      <c r="C65" s="408"/>
      <c r="D65" s="408" t="s">
        <v>344</v>
      </c>
      <c r="E65" s="405"/>
      <c r="F65" s="409"/>
      <c r="G65" s="405"/>
      <c r="H65" s="405"/>
      <c r="I65" s="410"/>
      <c r="J65" s="410"/>
      <c r="K65" s="409"/>
      <c r="L65" s="409"/>
      <c r="M65" s="409"/>
      <c r="N65" s="248"/>
      <c r="O65" s="248"/>
      <c r="P65" s="248"/>
      <c r="Q65" s="411"/>
      <c r="R65" s="85"/>
      <c r="S65" s="85"/>
      <c r="T65" s="85"/>
      <c r="U65" s="85"/>
    </row>
  </sheetData>
  <mergeCells count="25">
    <mergeCell ref="Q57:R57"/>
    <mergeCell ref="U58:V58"/>
    <mergeCell ref="U59:V59"/>
    <mergeCell ref="Q54:R54"/>
    <mergeCell ref="Q55:R55"/>
    <mergeCell ref="Q56:R56"/>
    <mergeCell ref="S48:T48"/>
    <mergeCell ref="S49:T49"/>
    <mergeCell ref="S50:T50"/>
    <mergeCell ref="S51:T51"/>
    <mergeCell ref="S52:T52"/>
    <mergeCell ref="Q53:R53"/>
    <mergeCell ref="O36:P36"/>
    <mergeCell ref="O37:P37"/>
    <mergeCell ref="O46:P46"/>
    <mergeCell ref="S46:V46"/>
    <mergeCell ref="O47:P47"/>
    <mergeCell ref="S47:T47"/>
    <mergeCell ref="U47:V47"/>
    <mergeCell ref="C9:V9"/>
    <mergeCell ref="C10:V10"/>
    <mergeCell ref="C11:V11"/>
    <mergeCell ref="C13:P13"/>
    <mergeCell ref="Q13:R13"/>
    <mergeCell ref="O35:P35"/>
  </mergeCells>
  <phoneticPr fontId="11"/>
  <pageMargins left="0.70866141732283472" right="0.70866141732283472" top="0.39370078740157477" bottom="0.39370078740157477" header="0.51181102362204722" footer="0.51181102362204722"/>
  <pageSetup paperSize="9"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A84"/>
  <sheetViews>
    <sheetView workbookViewId="0"/>
  </sheetViews>
  <sheetFormatPr defaultRowHeight="13.5" x14ac:dyDescent="0.15"/>
  <cols>
    <col min="1" max="1" width="88.875" style="412" customWidth="1"/>
  </cols>
  <sheetData>
    <row r="2" spans="1:1" x14ac:dyDescent="0.15">
      <c r="A2" s="429" t="s">
        <v>361</v>
      </c>
    </row>
    <row r="3" spans="1:1" x14ac:dyDescent="0.15">
      <c r="A3" s="430" t="s">
        <v>362</v>
      </c>
    </row>
    <row r="4" spans="1:1" x14ac:dyDescent="0.15">
      <c r="A4" s="431"/>
    </row>
    <row r="5" spans="1:1" x14ac:dyDescent="0.15">
      <c r="A5" s="430" t="s">
        <v>363</v>
      </c>
    </row>
    <row r="6" spans="1:1" x14ac:dyDescent="0.15">
      <c r="A6" s="431"/>
    </row>
    <row r="7" spans="1:1" x14ac:dyDescent="0.15">
      <c r="A7" s="430" t="s">
        <v>364</v>
      </c>
    </row>
    <row r="8" spans="1:1" x14ac:dyDescent="0.15">
      <c r="A8" s="431"/>
    </row>
    <row r="9" spans="1:1" x14ac:dyDescent="0.15">
      <c r="A9" s="430" t="s">
        <v>365</v>
      </c>
    </row>
    <row r="10" spans="1:1" x14ac:dyDescent="0.15">
      <c r="A10" s="431"/>
    </row>
    <row r="11" spans="1:1" x14ac:dyDescent="0.15">
      <c r="A11" s="430" t="s">
        <v>366</v>
      </c>
    </row>
    <row r="12" spans="1:1" x14ac:dyDescent="0.15">
      <c r="A12" s="431"/>
    </row>
    <row r="13" spans="1:1" x14ac:dyDescent="0.15">
      <c r="A13" s="430" t="s">
        <v>367</v>
      </c>
    </row>
    <row r="14" spans="1:1" x14ac:dyDescent="0.15">
      <c r="A14" s="431"/>
    </row>
    <row r="15" spans="1:1" x14ac:dyDescent="0.15">
      <c r="A15" s="430" t="s">
        <v>368</v>
      </c>
    </row>
    <row r="16" spans="1:1" x14ac:dyDescent="0.15">
      <c r="A16" s="431"/>
    </row>
    <row r="17" spans="1:1" ht="27" x14ac:dyDescent="0.15">
      <c r="A17" s="430" t="s">
        <v>369</v>
      </c>
    </row>
    <row r="18" spans="1:1" x14ac:dyDescent="0.15">
      <c r="A18" s="431"/>
    </row>
    <row r="19" spans="1:1" x14ac:dyDescent="0.15">
      <c r="A19" s="430" t="s">
        <v>370</v>
      </c>
    </row>
    <row r="20" spans="1:1" x14ac:dyDescent="0.15">
      <c r="A20" s="431"/>
    </row>
    <row r="22" spans="1:1" x14ac:dyDescent="0.15">
      <c r="A22" s="429" t="s">
        <v>371</v>
      </c>
    </row>
    <row r="23" spans="1:1" ht="27" x14ac:dyDescent="0.15">
      <c r="A23" s="430" t="s">
        <v>372</v>
      </c>
    </row>
    <row r="24" spans="1:1" x14ac:dyDescent="0.15">
      <c r="A24" s="431"/>
    </row>
    <row r="25" spans="1:1" x14ac:dyDescent="0.15">
      <c r="A25" s="430" t="s">
        <v>373</v>
      </c>
    </row>
    <row r="26" spans="1:1" x14ac:dyDescent="0.15">
      <c r="A26" s="431"/>
    </row>
    <row r="27" spans="1:1" ht="27" x14ac:dyDescent="0.15">
      <c r="A27" s="430" t="s">
        <v>374</v>
      </c>
    </row>
    <row r="28" spans="1:1" x14ac:dyDescent="0.15">
      <c r="A28" s="431"/>
    </row>
    <row r="30" spans="1:1" x14ac:dyDescent="0.15">
      <c r="A30" s="429" t="s">
        <v>375</v>
      </c>
    </row>
    <row r="31" spans="1:1" x14ac:dyDescent="0.15">
      <c r="A31" s="430" t="s">
        <v>376</v>
      </c>
    </row>
    <row r="32" spans="1:1" x14ac:dyDescent="0.15">
      <c r="A32" s="431"/>
    </row>
    <row r="33" spans="1:1" x14ac:dyDescent="0.15">
      <c r="A33" s="430" t="s">
        <v>377</v>
      </c>
    </row>
    <row r="34" spans="1:1" x14ac:dyDescent="0.15">
      <c r="A34" s="431"/>
    </row>
    <row r="35" spans="1:1" x14ac:dyDescent="0.15">
      <c r="A35" s="430" t="s">
        <v>378</v>
      </c>
    </row>
    <row r="36" spans="1:1" x14ac:dyDescent="0.15">
      <c r="A36" s="431"/>
    </row>
    <row r="37" spans="1:1" x14ac:dyDescent="0.15">
      <c r="A37" s="430" t="s">
        <v>379</v>
      </c>
    </row>
    <row r="38" spans="1:1" x14ac:dyDescent="0.15">
      <c r="A38" s="431"/>
    </row>
    <row r="39" spans="1:1" x14ac:dyDescent="0.15">
      <c r="A39" s="430" t="s">
        <v>380</v>
      </c>
    </row>
    <row r="40" spans="1:1" x14ac:dyDescent="0.15">
      <c r="A40" s="431"/>
    </row>
    <row r="42" spans="1:1" x14ac:dyDescent="0.15">
      <c r="A42" s="429" t="s">
        <v>381</v>
      </c>
    </row>
    <row r="43" spans="1:1" ht="27" x14ac:dyDescent="0.15">
      <c r="A43" s="430" t="s">
        <v>382</v>
      </c>
    </row>
    <row r="44" spans="1:1" x14ac:dyDescent="0.15">
      <c r="A44" s="431"/>
    </row>
    <row r="45" spans="1:1" x14ac:dyDescent="0.15">
      <c r="A45" s="430" t="s">
        <v>383</v>
      </c>
    </row>
    <row r="46" spans="1:1" x14ac:dyDescent="0.15">
      <c r="A46" s="431"/>
    </row>
    <row r="47" spans="1:1" x14ac:dyDescent="0.15">
      <c r="A47" s="430" t="s">
        <v>384</v>
      </c>
    </row>
    <row r="48" spans="1:1" x14ac:dyDescent="0.15">
      <c r="A48" s="431"/>
    </row>
    <row r="50" spans="1:1" x14ac:dyDescent="0.15">
      <c r="A50" s="429" t="s">
        <v>385</v>
      </c>
    </row>
    <row r="51" spans="1:1" ht="27" x14ac:dyDescent="0.15">
      <c r="A51" s="430" t="s">
        <v>386</v>
      </c>
    </row>
    <row r="52" spans="1:1" x14ac:dyDescent="0.15">
      <c r="A52" s="431"/>
    </row>
    <row r="53" spans="1:1" x14ac:dyDescent="0.15">
      <c r="A53" s="432" t="s">
        <v>387</v>
      </c>
    </row>
    <row r="54" spans="1:1" x14ac:dyDescent="0.15">
      <c r="A54" s="432" t="s">
        <v>388</v>
      </c>
    </row>
    <row r="55" spans="1:1" x14ac:dyDescent="0.15">
      <c r="A55" s="432" t="s">
        <v>389</v>
      </c>
    </row>
    <row r="56" spans="1:1" x14ac:dyDescent="0.15">
      <c r="A56" s="432" t="s">
        <v>390</v>
      </c>
    </row>
    <row r="57" spans="1:1" x14ac:dyDescent="0.15">
      <c r="A57" s="432" t="s">
        <v>391</v>
      </c>
    </row>
    <row r="58" spans="1:1" x14ac:dyDescent="0.15">
      <c r="A58" s="432" t="s">
        <v>392</v>
      </c>
    </row>
    <row r="59" spans="1:1" x14ac:dyDescent="0.15">
      <c r="A59" s="432" t="s">
        <v>393</v>
      </c>
    </row>
    <row r="60" spans="1:1" x14ac:dyDescent="0.15">
      <c r="A60" s="432" t="s">
        <v>394</v>
      </c>
    </row>
    <row r="61" spans="1:1" x14ac:dyDescent="0.15">
      <c r="A61" s="432" t="s">
        <v>395</v>
      </c>
    </row>
    <row r="62" spans="1:1" x14ac:dyDescent="0.15">
      <c r="A62" s="432" t="s">
        <v>396</v>
      </c>
    </row>
    <row r="63" spans="1:1" x14ac:dyDescent="0.15">
      <c r="A63" s="432" t="s">
        <v>397</v>
      </c>
    </row>
    <row r="64" spans="1:1" x14ac:dyDescent="0.15">
      <c r="A64" s="432" t="s">
        <v>398</v>
      </c>
    </row>
    <row r="65" spans="1:1" x14ac:dyDescent="0.15">
      <c r="A65" s="432" t="s">
        <v>399</v>
      </c>
    </row>
    <row r="66" spans="1:1" x14ac:dyDescent="0.15">
      <c r="A66" s="432" t="s">
        <v>400</v>
      </c>
    </row>
    <row r="67" spans="1:1" ht="54" x14ac:dyDescent="0.15">
      <c r="A67" s="430" t="s">
        <v>401</v>
      </c>
    </row>
    <row r="68" spans="1:1" x14ac:dyDescent="0.15">
      <c r="A68" s="431"/>
    </row>
    <row r="69" spans="1:1" ht="27" x14ac:dyDescent="0.15">
      <c r="A69" s="430" t="s">
        <v>402</v>
      </c>
    </row>
    <row r="70" spans="1:1" x14ac:dyDescent="0.15">
      <c r="A70" s="431"/>
    </row>
    <row r="71" spans="1:1" x14ac:dyDescent="0.15">
      <c r="A71" s="430" t="s">
        <v>403</v>
      </c>
    </row>
    <row r="72" spans="1:1" x14ac:dyDescent="0.15">
      <c r="A72" s="431"/>
    </row>
    <row r="73" spans="1:1" ht="27" x14ac:dyDescent="0.15">
      <c r="A73" s="430" t="s">
        <v>404</v>
      </c>
    </row>
    <row r="74" spans="1:1" x14ac:dyDescent="0.15">
      <c r="A74" s="431"/>
    </row>
    <row r="75" spans="1:1" x14ac:dyDescent="0.15">
      <c r="A75" s="433" t="s">
        <v>419</v>
      </c>
    </row>
    <row r="76" spans="1:1" x14ac:dyDescent="0.15">
      <c r="A76" s="433" t="s">
        <v>420</v>
      </c>
    </row>
    <row r="77" spans="1:1" x14ac:dyDescent="0.15">
      <c r="A77" s="433" t="s">
        <v>421</v>
      </c>
    </row>
    <row r="78" spans="1:1" x14ac:dyDescent="0.15">
      <c r="A78" s="433" t="s">
        <v>422</v>
      </c>
    </row>
    <row r="79" spans="1:1" x14ac:dyDescent="0.15">
      <c r="A79" s="433" t="s">
        <v>423</v>
      </c>
    </row>
    <row r="80" spans="1:1" x14ac:dyDescent="0.15">
      <c r="A80" s="433" t="s">
        <v>424</v>
      </c>
    </row>
    <row r="81" spans="1:1" x14ac:dyDescent="0.15">
      <c r="A81" s="433" t="s">
        <v>425</v>
      </c>
    </row>
    <row r="82" spans="1:1" x14ac:dyDescent="0.15">
      <c r="A82" s="433" t="s">
        <v>426</v>
      </c>
    </row>
    <row r="83" spans="1:1" x14ac:dyDescent="0.15">
      <c r="A83" s="433" t="s">
        <v>427</v>
      </c>
    </row>
    <row r="84" spans="1:1" x14ac:dyDescent="0.15">
      <c r="A84" s="433" t="s">
        <v>428</v>
      </c>
    </row>
  </sheetData>
  <phoneticPr fontId="11"/>
  <pageMargins left="0.7" right="0.7" top="0.39370078740157477" bottom="0.39370078740157477" header="0.51181102362204722" footer="0.51181102362204722"/>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全体貸借対照表</vt:lpstr>
      <vt:lpstr>全体行政コスト計算書</vt:lpstr>
      <vt:lpstr>全体純資産変動計算書</vt:lpstr>
      <vt:lpstr>全体資金収支計算書</vt:lpstr>
      <vt:lpstr>全体行政コスト及び純資産変動計算書</vt:lpstr>
      <vt:lpstr>注記</vt:lpstr>
      <vt:lpstr>全体行政コスト及び純資産変動計算書!Print_Area</vt:lpstr>
      <vt:lpstr>全体行政コスト計算書!Print_Area</vt:lpstr>
      <vt:lpstr>全体資金収支計算書!Print_Area</vt:lpstr>
      <vt:lpstr>全体純資産変動計算書!Print_Area</vt:lpstr>
      <vt:lpstr>全体貸借対照表!Print_Area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ichinohe</dc:creator>
  <cp:lastModifiedBy>ichinohe</cp:lastModifiedBy>
  <dcterms:created xsi:type="dcterms:W3CDTF">2022-03-29T06:33:30Z</dcterms:created>
  <dcterms:modified xsi:type="dcterms:W3CDTF">2022-03-29T06:34:13Z</dcterms:modified>
</cp:coreProperties>
</file>