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l03524fs001\共有\水環境課\下水道係共有\08．地方公営企業関係\03 経営比較分析表\R3\【経営比較分析表】2021_035246_47_1718\"/>
    </mc:Choice>
  </mc:AlternateContent>
  <xr:revisionPtr revIDLastSave="0" documentId="13_ncr:1_{0D72A824-49D0-4E9B-9DCD-846FD280305C}" xr6:coauthVersionLast="44" xr6:coauthVersionMax="44" xr10:uidLastSave="{00000000-0000-0000-0000-000000000000}"/>
  <workbookProtection workbookAlgorithmName="SHA-512" workbookHashValue="H8Mq9/R8NjmqO6fa+8So26boEW/s1nscoA/Jh5c5vShnJdySTIjRhbasLEhy3Lpz1fpm66zDY+81AEzAkr9THw==" workbookSaltValue="s3aUYfz/0WCX8CoJz4u8fQ=="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AD10" i="4" s="1"/>
  <c r="Q6" i="5"/>
  <c r="P6" i="5"/>
  <c r="P10" i="4" s="1"/>
  <c r="O6" i="5"/>
  <c r="I10" i="4" s="1"/>
  <c r="N6" i="5"/>
  <c r="M6" i="5"/>
  <c r="L6" i="5"/>
  <c r="W8" i="4" s="1"/>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I86" i="4"/>
  <c r="H86" i="4"/>
  <c r="E86" i="4"/>
  <c r="AT10" i="4"/>
  <c r="W10" i="4"/>
  <c r="B10" i="4"/>
  <c r="BB8" i="4"/>
  <c r="AL8" i="4"/>
  <c r="AD8" i="4"/>
  <c r="B8" i="4"/>
</calcChain>
</file>

<file path=xl/sharedStrings.xml><?xml version="1.0" encoding="utf-8"?>
<sst xmlns="http://schemas.openxmlformats.org/spreadsheetml/2006/main" count="247" uniqueCount="121">
  <si>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</si>
  <si>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</si>
  <si>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</si>
  <si>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</si>
  <si>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</si>
  <si>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</si>
  <si>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</si>
  <si>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</si>
  <si>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</si>
  <si>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</si>
  <si>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</si>
  <si>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</si>
  <si>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</si>
  <si>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</si>
  <si>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</si>
  <si>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</si>
  <si>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</si>
  <si>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</si>
  <si>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</si>
  <si>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</si>
  <si>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</si>
  <si>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</si>
  <si>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</si>
  <si>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</si>
  <si>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</si>
  <si>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</si>
  <si>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</si>
  <si>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</si>
  <si>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</si>
  <si>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</si>
  <si>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</si>
  <si>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</si>
  <si>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</si>
  <si>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</si>
  <si>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</si>
  <si>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</si>
  <si>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</si>
  <si>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</si>
  <si>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</si>
  <si>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</si>
  <si>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</si>
  <si>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</si>
  <si>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</si>
  <si>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</si>
  <si>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</si>
  <si>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</si>
  <si>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</si>
  <si>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</si>
  <si>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</si>
  <si>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</si>
  <si>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</si>
  <si>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</si>
  <si>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</si>
  <si>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</si>
  <si>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</si>
  <si>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</si>
  <si>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</si>
  <si>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</si>
  <si>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</si>
  <si>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</si>
  <si>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</si>
  <si>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</si>
  <si>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</si>
  <si>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</si>
  <si>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</si>
  <si>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</si>
  <si>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</si>
  <si>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</si>
  <si>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</si>
  <si>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</si>
  <si>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</si>
  <si>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</si>
  <si>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</si>
  <si>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</si>
  <si>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</si>
  <si>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</si>
  <si>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</si>
  <si>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</si>
  <si>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</si>
  <si>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</si>
  <si>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</si>
  <si>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</si>
  <si>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</si>
  <si>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</si>
  <si>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</si>
  <si>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</si>
  <si>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</si>
  <si>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</si>
  <si>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</si>
  <si>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</si>
  <si>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</si>
  <si>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</si>
  <si>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</si>
  <si>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</si>
  <si>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</si>
  <si>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</si>
  <si>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</si>
  <si>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</si>
  <si>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一戸町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</si>
  <si>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</si>
  <si>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</si>
  <si>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</si>
  <si>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</si>
  <si>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</si>
  <si>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</si>
  <si>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</si>
  <si>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</si>
  <si>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</si>
  <si>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</si>
  <si>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</si>
  <si>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</si>
  <si>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</si>
  <si>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</si>
  <si>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</si>
  <si>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</si>
  <si>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</si>
  <si>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</si>
  <si>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</si>
  <si>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①収益的収支比率については、今後の新たな設備投資は見込まれないことから、現状維持で推移すると予測される。
④企業債残高対事業規模比率については、当該事業における新たな設備投資は見込まれないため、今後は減少傾向を示すと予測される。
⑤経費回収率については、類似団体に比べ良好な値となっている。今後新たな設備投資が見込まれないため、現状維持で推移すると予測される。
⑥汚水処理原価については、類似団体に比べ良好な数値となっている。その大部分は元利償還金が占めるため、今後も現状維持での推移が予測される。
⑦施設利用率については、類似団体に比べ良好な数値となっている。今後新たな設備投資が見込まれないことから、今後も現状維持での推移が予測される。
⑧水洗化率については、類似団体に比べ良好な数値となっている。今後新たな設備投資が見込まれないことから、今後も現状維持での推移が予測される。</t>
    <phoneticPr fontId="4"/>
  </si>
  <si>
    <t>　個別排水処理事業については、既に整備事業を完了しており、今後収入、支出両面での大きな変化は見込まれない。
　経費回収率や汚水処理原価は、類似団体に比べ良好な値を示している。今後は施設の適正な維持管理を継続し、効率的な事業運営を図るものとする。</t>
    <phoneticPr fontId="4"/>
  </si>
  <si>
    <t>　浄化槽躯体の耐用年数については、実態として30～50年程度とされている（持続的な汚水処理システム構築に向けた都道府県構想マニュアルより）。
　個別生活排水処理事業は供用開始から24年経過したところであるが、老朽化による浄化槽躯体の更新を行った実績はない。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</si>
</sst>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0EF-4813-8AC8-D76E1F9EB1C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0EF-4813-8AC8-D76E1F9EB1C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80.95</c:v>
                </c:pt>
                <c:pt idx="1">
                  <c:v>80.95</c:v>
                </c:pt>
                <c:pt idx="2">
                  <c:v>80.95</c:v>
                </c:pt>
                <c:pt idx="3">
                  <c:v>76.19</c:v>
                </c:pt>
                <c:pt idx="4">
                  <c:v>71.430000000000007</c:v>
                </c:pt>
              </c:numCache>
            </c:numRef>
          </c:val>
          <c:extLst>
            <c:ext xmlns:c16="http://schemas.microsoft.com/office/drawing/2014/chart" uri="{C3380CC4-5D6E-409C-BE32-E72D297353CC}">
              <c16:uniqueId val="{00000000-598F-43B9-BED9-ED02F709AF1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51.71</c:v>
                </c:pt>
                <c:pt idx="1">
                  <c:v>50.56</c:v>
                </c:pt>
                <c:pt idx="2">
                  <c:v>47.35</c:v>
                </c:pt>
                <c:pt idx="3">
                  <c:v>46.36</c:v>
                </c:pt>
                <c:pt idx="4">
                  <c:v>228.91</c:v>
                </c:pt>
              </c:numCache>
            </c:numRef>
          </c:val>
          <c:smooth val="0"/>
          <c:extLst>
            <c:ext xmlns:c16="http://schemas.microsoft.com/office/drawing/2014/chart" uri="{C3380CC4-5D6E-409C-BE32-E72D297353CC}">
              <c16:uniqueId val="{00000001-598F-43B9-BED9-ED02F709AF1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9C0D-41E3-A2AD-AD5B0F983AE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82.91</c:v>
                </c:pt>
                <c:pt idx="1">
                  <c:v>83.85</c:v>
                </c:pt>
                <c:pt idx="2">
                  <c:v>81.209999999999994</c:v>
                </c:pt>
                <c:pt idx="3">
                  <c:v>83.08</c:v>
                </c:pt>
                <c:pt idx="4">
                  <c:v>82.61</c:v>
                </c:pt>
              </c:numCache>
            </c:numRef>
          </c:val>
          <c:smooth val="0"/>
          <c:extLst>
            <c:ext xmlns:c16="http://schemas.microsoft.com/office/drawing/2014/chart" uri="{C3380CC4-5D6E-409C-BE32-E72D297353CC}">
              <c16:uniqueId val="{00000001-9C0D-41E3-A2AD-AD5B0F983AE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63.3</c:v>
                </c:pt>
                <c:pt idx="1">
                  <c:v>52.92</c:v>
                </c:pt>
                <c:pt idx="2">
                  <c:v>55.42</c:v>
                </c:pt>
                <c:pt idx="3">
                  <c:v>54.38</c:v>
                </c:pt>
                <c:pt idx="4">
                  <c:v>50.72</c:v>
                </c:pt>
              </c:numCache>
            </c:numRef>
          </c:val>
          <c:extLst>
            <c:ext xmlns:c16="http://schemas.microsoft.com/office/drawing/2014/chart" uri="{C3380CC4-5D6E-409C-BE32-E72D297353CC}">
              <c16:uniqueId val="{00000000-0DD5-4ED7-A7ED-89AECE53776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D5-4ED7-A7ED-89AECE53776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0D6-464D-B5BC-20F91499683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D6-464D-B5BC-20F91499683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64-49D1-99BB-BD6FA1CE2D4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64-49D1-99BB-BD6FA1CE2D4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5B-4848-B301-47D02E2C17A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5B-4848-B301-47D02E2C17A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B1-4F2F-95D6-03F3548337B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B1-4F2F-95D6-03F3548337B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584.74</c:v>
                </c:pt>
                <c:pt idx="1">
                  <c:v>414.83</c:v>
                </c:pt>
                <c:pt idx="2">
                  <c:v>534.97</c:v>
                </c:pt>
                <c:pt idx="3">
                  <c:v>465.83</c:v>
                </c:pt>
                <c:pt idx="4">
                  <c:v>418.35</c:v>
                </c:pt>
              </c:numCache>
            </c:numRef>
          </c:val>
          <c:extLst>
            <c:ext xmlns:c16="http://schemas.microsoft.com/office/drawing/2014/chart" uri="{C3380CC4-5D6E-409C-BE32-E72D297353CC}">
              <c16:uniqueId val="{00000000-55ED-451F-BF6D-61F31DC7EED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888.8</c:v>
                </c:pt>
                <c:pt idx="1">
                  <c:v>855.65</c:v>
                </c:pt>
                <c:pt idx="2">
                  <c:v>862.99</c:v>
                </c:pt>
                <c:pt idx="3">
                  <c:v>782.91</c:v>
                </c:pt>
                <c:pt idx="4">
                  <c:v>783.21</c:v>
                </c:pt>
              </c:numCache>
            </c:numRef>
          </c:val>
          <c:smooth val="0"/>
          <c:extLst>
            <c:ext xmlns:c16="http://schemas.microsoft.com/office/drawing/2014/chart" uri="{C3380CC4-5D6E-409C-BE32-E72D297353CC}">
              <c16:uniqueId val="{00000001-55ED-451F-BF6D-61F31DC7EED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92.91</c:v>
                </c:pt>
                <c:pt idx="1">
                  <c:v>101.8</c:v>
                </c:pt>
                <c:pt idx="2">
                  <c:v>107.28</c:v>
                </c:pt>
                <c:pt idx="3">
                  <c:v>102.71</c:v>
                </c:pt>
                <c:pt idx="4">
                  <c:v>92.16</c:v>
                </c:pt>
              </c:numCache>
            </c:numRef>
          </c:val>
          <c:extLst>
            <c:ext xmlns:c16="http://schemas.microsoft.com/office/drawing/2014/chart" uri="{C3380CC4-5D6E-409C-BE32-E72D297353CC}">
              <c16:uniqueId val="{00000000-D1B9-4271-B4A8-B686F107E47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52.55</c:v>
                </c:pt>
                <c:pt idx="1">
                  <c:v>52.23</c:v>
                </c:pt>
                <c:pt idx="2">
                  <c:v>50.06</c:v>
                </c:pt>
                <c:pt idx="3">
                  <c:v>49.38</c:v>
                </c:pt>
                <c:pt idx="4">
                  <c:v>48.53</c:v>
                </c:pt>
              </c:numCache>
            </c:numRef>
          </c:val>
          <c:smooth val="0"/>
          <c:extLst>
            <c:ext xmlns:c16="http://schemas.microsoft.com/office/drawing/2014/chart" uri="{C3380CC4-5D6E-409C-BE32-E72D297353CC}">
              <c16:uniqueId val="{00000001-D1B9-4271-B4A8-B686F107E47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128.69</c:v>
                </c:pt>
                <c:pt idx="1">
                  <c:v>119.75</c:v>
                </c:pt>
                <c:pt idx="2">
                  <c:v>113.61</c:v>
                </c:pt>
                <c:pt idx="3">
                  <c:v>124.54</c:v>
                </c:pt>
                <c:pt idx="4">
                  <c:v>143.19</c:v>
                </c:pt>
              </c:numCache>
            </c:numRef>
          </c:val>
          <c:extLst>
            <c:ext xmlns:c16="http://schemas.microsoft.com/office/drawing/2014/chart" uri="{C3380CC4-5D6E-409C-BE32-E72D297353CC}">
              <c16:uniqueId val="{00000000-0B83-4E4E-A2F8-9BCBB924B47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292.45</c:v>
                </c:pt>
                <c:pt idx="1">
                  <c:v>294.05</c:v>
                </c:pt>
                <c:pt idx="2">
                  <c:v>309.22000000000003</c:v>
                </c:pt>
                <c:pt idx="3">
                  <c:v>316.97000000000003</c:v>
                </c:pt>
                <c:pt idx="4">
                  <c:v>326.17</c:v>
                </c:pt>
              </c:numCache>
            </c:numRef>
          </c:val>
          <c:smooth val="0"/>
          <c:extLst>
            <c:ext xmlns:c16="http://schemas.microsoft.com/office/drawing/2014/chart" uri="{C3380CC4-5D6E-409C-BE32-E72D297353CC}">
              <c16:uniqueId val="{00000001-0B83-4E4E-A2F8-9BCBB924B47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【224.12】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【328.76】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view="pageBreakPreview" zoomScale="60"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岩手県　一戸町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個別排水処理</v>
      </c>
      <c r="Q8" s="35"/>
      <c r="R8" s="35"/>
      <c r="S8" s="35"/>
      <c r="T8" s="35"/>
      <c r="U8" s="35"/>
      <c r="V8" s="35"/>
      <c r="W8" s="35" t="str">
        <f>データ!L6</f>
        <v>L2</v>
      </c>
      <c r="X8" s="35"/>
      <c r="Y8" s="35"/>
      <c r="Z8" s="35"/>
      <c r="AA8" s="35"/>
      <c r="AB8" s="35"/>
      <c r="AC8" s="35"/>
      <c r="AD8" s="36" t="str">
        <f>データ!$M$6</f>
        <v>非設置</v>
      </c>
      <c r="AE8" s="36"/>
      <c r="AF8" s="36"/>
      <c r="AG8" s="36"/>
      <c r="AH8" s="36"/>
      <c r="AI8" s="36"/>
      <c r="AJ8" s="36"/>
      <c r="AK8" s="3"/>
      <c r="AL8" s="37">
        <f>データ!S6</f>
        <v>11560</v>
      </c>
      <c r="AM8" s="37"/>
      <c r="AN8" s="37"/>
      <c r="AO8" s="37"/>
      <c r="AP8" s="37"/>
      <c r="AQ8" s="37"/>
      <c r="AR8" s="37"/>
      <c r="AS8" s="37"/>
      <c r="AT8" s="38">
        <f>データ!T6</f>
        <v>300.02999999999997</v>
      </c>
      <c r="AU8" s="38"/>
      <c r="AV8" s="38"/>
      <c r="AW8" s="38"/>
      <c r="AX8" s="38"/>
      <c r="AY8" s="38"/>
      <c r="AZ8" s="38"/>
      <c r="BA8" s="38"/>
      <c r="BB8" s="38">
        <f>データ!U6</f>
        <v>38.53</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0.52</v>
      </c>
      <c r="Q10" s="38"/>
      <c r="R10" s="38"/>
      <c r="S10" s="38"/>
      <c r="T10" s="38"/>
      <c r="U10" s="38"/>
      <c r="V10" s="38"/>
      <c r="W10" s="38">
        <f>データ!Q6</f>
        <v>100</v>
      </c>
      <c r="X10" s="38"/>
      <c r="Y10" s="38"/>
      <c r="Z10" s="38"/>
      <c r="AA10" s="38"/>
      <c r="AB10" s="38"/>
      <c r="AC10" s="38"/>
      <c r="AD10" s="37">
        <f>データ!R6</f>
        <v>3740</v>
      </c>
      <c r="AE10" s="37"/>
      <c r="AF10" s="37"/>
      <c r="AG10" s="37"/>
      <c r="AH10" s="37"/>
      <c r="AI10" s="37"/>
      <c r="AJ10" s="37"/>
      <c r="AK10" s="2"/>
      <c r="AL10" s="37">
        <f>データ!V6</f>
        <v>59</v>
      </c>
      <c r="AM10" s="37"/>
      <c r="AN10" s="37"/>
      <c r="AO10" s="37"/>
      <c r="AP10" s="37"/>
      <c r="AQ10" s="37"/>
      <c r="AR10" s="37"/>
      <c r="AS10" s="37"/>
      <c r="AT10" s="38">
        <f>データ!W6</f>
        <v>0.02</v>
      </c>
      <c r="AU10" s="38"/>
      <c r="AV10" s="38"/>
      <c r="AW10" s="38"/>
      <c r="AX10" s="38"/>
      <c r="AY10" s="38"/>
      <c r="AZ10" s="38"/>
      <c r="BA10" s="38"/>
      <c r="BB10" s="38">
        <f>データ!X6</f>
        <v>2950</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120</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119</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【765.05】</v>
      </c>
      <c r="I86" s="12" t="str">
        <f>データ!CA6</f>
        <v>【48.97】</v>
      </c>
      <c r="J86" s="12" t="str">
        <f>データ!CL6</f>
        <v>【328.76】</v>
      </c>
      <c r="K86" s="12" t="str">
        <f>データ!CW6</f>
        <v>【224.12】</v>
      </c>
      <c r="L86" s="12" t="str">
        <f>データ!DH6</f>
        <v>【81.92】</v>
      </c>
      <c r="M86" s="12" t="s">
        <v>43</v>
      </c>
      <c r="N86" s="12" t="s">
        <v>44</v>
      </c>
      <c r="O86" s="12" t="str">
        <f>データ!EO6</f>
        <v>【-】</v>
      </c>
    </row>
  </sheetData>
  <sheetProtection algorithmName="SHA-512" hashValue="DUP/tzXqWLatSWpsp9NQLPWRnHN3xyAc9AfMYMDbiRhJOv13kOw5Tvb9i/Udh0YBawsifUPa2rztQim7vngYjw==" saltValue="cJOGnfcIcMQFa13GiG3eb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35246</v>
      </c>
      <c r="D6" s="19">
        <f t="shared" si="3"/>
        <v>47</v>
      </c>
      <c r="E6" s="19">
        <f t="shared" si="3"/>
        <v>18</v>
      </c>
      <c r="F6" s="19">
        <f t="shared" si="3"/>
        <v>1</v>
      </c>
      <c r="G6" s="19">
        <f t="shared" si="3"/>
        <v>0</v>
      </c>
      <c r="H6" s="19" t="str">
        <f t="shared" si="3"/>
        <v>岩手県　一戸町</v>
      </c>
      <c r="I6" s="19" t="str">
        <f t="shared" si="3"/>
        <v>法非適用</v>
      </c>
      <c r="J6" s="19" t="str">
        <f t="shared" si="3"/>
        <v>下水道事業</v>
      </c>
      <c r="K6" s="19" t="str">
        <f t="shared" si="3"/>
        <v>個別排水処理</v>
      </c>
      <c r="L6" s="19" t="str">
        <f t="shared" si="3"/>
        <v>L2</v>
      </c>
      <c r="M6" s="19" t="str">
        <f t="shared" si="3"/>
        <v>非設置</v>
      </c>
      <c r="N6" s="20" t="str">
        <f t="shared" si="3"/>
        <v>-</v>
      </c>
      <c r="O6" s="20" t="str">
        <f t="shared" si="3"/>
        <v>該当数値なし</v>
      </c>
      <c r="P6" s="20">
        <f t="shared" si="3"/>
        <v>0.52</v>
      </c>
      <c r="Q6" s="20">
        <f t="shared" si="3"/>
        <v>100</v>
      </c>
      <c r="R6" s="20">
        <f t="shared" si="3"/>
        <v>3740</v>
      </c>
      <c r="S6" s="20">
        <f t="shared" si="3"/>
        <v>11560</v>
      </c>
      <c r="T6" s="20">
        <f t="shared" si="3"/>
        <v>300.02999999999997</v>
      </c>
      <c r="U6" s="20">
        <f t="shared" si="3"/>
        <v>38.53</v>
      </c>
      <c r="V6" s="20">
        <f t="shared" si="3"/>
        <v>59</v>
      </c>
      <c r="W6" s="20">
        <f t="shared" si="3"/>
        <v>0.02</v>
      </c>
      <c r="X6" s="20">
        <f t="shared" si="3"/>
        <v>2950</v>
      </c>
      <c r="Y6" s="21">
        <f>IF(Y7="",NA(),Y7)</f>
        <v>63.3</v>
      </c>
      <c r="Z6" s="21">
        <f t="shared" ref="Z6:AH6" si="4">IF(Z7="",NA(),Z7)</f>
        <v>52.92</v>
      </c>
      <c r="AA6" s="21">
        <f t="shared" si="4"/>
        <v>55.42</v>
      </c>
      <c r="AB6" s="21">
        <f t="shared" si="4"/>
        <v>54.38</v>
      </c>
      <c r="AC6" s="21">
        <f t="shared" si="4"/>
        <v>50.72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584.74</v>
      </c>
      <c r="BG6" s="21">
        <f t="shared" ref="BG6:BO6" si="7">IF(BG7="",NA(),BG7)</f>
        <v>414.83</v>
      </c>
      <c r="BH6" s="21">
        <f t="shared" si="7"/>
        <v>534.97</v>
      </c>
      <c r="BI6" s="21">
        <f t="shared" si="7"/>
        <v>465.83</v>
      </c>
      <c r="BJ6" s="21">
        <f t="shared" si="7"/>
        <v>418.35</v>
      </c>
      <c r="BK6" s="21">
        <f t="shared" si="7"/>
        <v>888.8</v>
      </c>
      <c r="BL6" s="21">
        <f t="shared" si="7"/>
        <v>855.65</v>
      </c>
      <c r="BM6" s="21">
        <f t="shared" si="7"/>
        <v>862.99</v>
      </c>
      <c r="BN6" s="21">
        <f t="shared" si="7"/>
        <v>782.91</v>
      </c>
      <c r="BO6" s="21">
        <f t="shared" si="7"/>
        <v>783.21</v>
      </c>
      <c r="BP6" s="20" t="str">
        <f>IF(BP7="","",IF(BP7="-","【-】","【"&amp;SUBSTITUTE(TEXT(BP7,"#,##0.00"),"-","△")&amp;"】"))</f>
        <v>【765.05】</v>
      </c>
      <c r="BQ6" s="21">
        <f>IF(BQ7="",NA(),BQ7)</f>
        <v>92.91</v>
      </c>
      <c r="BR6" s="21">
        <f t="shared" ref="BR6:BZ6" si="8">IF(BR7="",NA(),BR7)</f>
        <v>101.8</v>
      </c>
      <c r="BS6" s="21">
        <f t="shared" si="8"/>
        <v>107.28</v>
      </c>
      <c r="BT6" s="21">
        <f t="shared" si="8"/>
        <v>102.71</v>
      </c>
      <c r="BU6" s="21">
        <f t="shared" si="8"/>
        <v>92.16</v>
      </c>
      <c r="BV6" s="21">
        <f t="shared" si="8"/>
        <v>52.55</v>
      </c>
      <c r="BW6" s="21">
        <f t="shared" si="8"/>
        <v>52.23</v>
      </c>
      <c r="BX6" s="21">
        <f t="shared" si="8"/>
        <v>50.06</v>
      </c>
      <c r="BY6" s="21">
        <f t="shared" si="8"/>
        <v>49.38</v>
      </c>
      <c r="BZ6" s="21">
        <f t="shared" si="8"/>
        <v>48.53</v>
      </c>
      <c r="CA6" s="20" t="str">
        <f>IF(CA7="","",IF(CA7="-","【-】","【"&amp;SUBSTITUTE(TEXT(CA7,"#,##0.00"),"-","△")&amp;"】"))</f>
        <v>【48.97】</v>
      </c>
      <c r="CB6" s="21">
        <f>IF(CB7="",NA(),CB7)</f>
        <v>128.69</v>
      </c>
      <c r="CC6" s="21">
        <f t="shared" ref="CC6:CK6" si="9">IF(CC7="",NA(),CC7)</f>
        <v>119.75</v>
      </c>
      <c r="CD6" s="21">
        <f t="shared" si="9"/>
        <v>113.61</v>
      </c>
      <c r="CE6" s="21">
        <f t="shared" si="9"/>
        <v>124.54</v>
      </c>
      <c r="CF6" s="21">
        <f t="shared" si="9"/>
        <v>143.19</v>
      </c>
      <c r="CG6" s="21">
        <f t="shared" si="9"/>
        <v>292.45</v>
      </c>
      <c r="CH6" s="21">
        <f t="shared" si="9"/>
        <v>294.05</v>
      </c>
      <c r="CI6" s="21">
        <f t="shared" si="9"/>
        <v>309.22000000000003</v>
      </c>
      <c r="CJ6" s="21">
        <f t="shared" si="9"/>
        <v>316.97000000000003</v>
      </c>
      <c r="CK6" s="21">
        <f t="shared" si="9"/>
        <v>326.17</v>
      </c>
      <c r="CL6" s="20" t="str">
        <f>IF(CL7="","",IF(CL7="-","【-】","【"&amp;SUBSTITUTE(TEXT(CL7,"#,##0.00"),"-","△")&amp;"】"))</f>
        <v>【328.76】</v>
      </c>
      <c r="CM6" s="21">
        <f>IF(CM7="",NA(),CM7)</f>
        <v>80.95</v>
      </c>
      <c r="CN6" s="21">
        <f t="shared" ref="CN6:CV6" si="10">IF(CN7="",NA(),CN7)</f>
        <v>80.95</v>
      </c>
      <c r="CO6" s="21">
        <f t="shared" si="10"/>
        <v>80.95</v>
      </c>
      <c r="CP6" s="21">
        <f t="shared" si="10"/>
        <v>76.19</v>
      </c>
      <c r="CQ6" s="21">
        <f t="shared" si="10"/>
        <v>71.430000000000007</v>
      </c>
      <c r="CR6" s="21">
        <f t="shared" si="10"/>
        <v>51.71</v>
      </c>
      <c r="CS6" s="21">
        <f t="shared" si="10"/>
        <v>50.56</v>
      </c>
      <c r="CT6" s="21">
        <f t="shared" si="10"/>
        <v>47.35</v>
      </c>
      <c r="CU6" s="21">
        <f t="shared" si="10"/>
        <v>46.36</v>
      </c>
      <c r="CV6" s="21">
        <f t="shared" si="10"/>
        <v>228.91</v>
      </c>
      <c r="CW6" s="20" t="str">
        <f>IF(CW7="","",IF(CW7="-","【-】","【"&amp;SUBSTITUTE(TEXT(CW7,"#,##0.00"),"-","△")&amp;"】"))</f>
        <v>【224.12】</v>
      </c>
      <c r="CX6" s="21">
        <f>IF(CX7="",NA(),CX7)</f>
        <v>100</v>
      </c>
      <c r="CY6" s="21">
        <f t="shared" ref="CY6:DG6" si="11">IF(CY7="",NA(),CY7)</f>
        <v>100</v>
      </c>
      <c r="CZ6" s="21">
        <f t="shared" si="11"/>
        <v>100</v>
      </c>
      <c r="DA6" s="21">
        <f t="shared" si="11"/>
        <v>100</v>
      </c>
      <c r="DB6" s="21">
        <f t="shared" si="11"/>
        <v>100</v>
      </c>
      <c r="DC6" s="21">
        <f t="shared" si="11"/>
        <v>82.91</v>
      </c>
      <c r="DD6" s="21">
        <f t="shared" si="11"/>
        <v>83.85</v>
      </c>
      <c r="DE6" s="21">
        <f t="shared" si="11"/>
        <v>81.209999999999994</v>
      </c>
      <c r="DF6" s="21">
        <f t="shared" si="11"/>
        <v>83.08</v>
      </c>
      <c r="DG6" s="21">
        <f t="shared" si="11"/>
        <v>82.61</v>
      </c>
      <c r="DH6" s="20" t="str">
        <f>IF(DH7="","",IF(DH7="-","【-】","【"&amp;SUBSTITUTE(TEXT(DH7,"#,##0.00"),"-","△")&amp;"】"))</f>
        <v>【81.92】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2021</v>
      </c>
      <c r="C7" s="23">
        <v>35246</v>
      </c>
      <c r="D7" s="23">
        <v>47</v>
      </c>
      <c r="E7" s="23">
        <v>18</v>
      </c>
      <c r="F7" s="23">
        <v>1</v>
      </c>
      <c r="G7" s="23">
        <v>0</v>
      </c>
      <c r="H7" s="23" t="s">
        <v>98</v>
      </c>
      <c r="I7" s="23" t="s">
        <v>99</v>
      </c>
      <c r="J7" s="23" t="s">
        <v>100</v>
      </c>
      <c r="K7" s="23" t="s">
        <v>101</v>
      </c>
      <c r="L7" s="23" t="s">
        <v>102</v>
      </c>
      <c r="M7" s="23" t="s">
        <v>103</v>
      </c>
      <c r="N7" s="24" t="s">
        <v>104</v>
      </c>
      <c r="O7" s="24" t="s">
        <v>105</v>
      </c>
      <c r="P7" s="24">
        <v>0.52</v>
      </c>
      <c r="Q7" s="24">
        <v>100</v>
      </c>
      <c r="R7" s="24">
        <v>3740</v>
      </c>
      <c r="S7" s="24">
        <v>11560</v>
      </c>
      <c r="T7" s="24">
        <v>300.02999999999997</v>
      </c>
      <c r="U7" s="24">
        <v>38.53</v>
      </c>
      <c r="V7" s="24">
        <v>59</v>
      </c>
      <c r="W7" s="24">
        <v>0.02</v>
      </c>
      <c r="X7" s="24">
        <v>2950</v>
      </c>
      <c r="Y7" s="24">
        <v>63.3</v>
      </c>
      <c r="Z7" s="24">
        <v>52.92</v>
      </c>
      <c r="AA7" s="24">
        <v>55.42</v>
      </c>
      <c r="AB7" s="24">
        <v>54.38</v>
      </c>
      <c r="AC7" s="24">
        <v>50.72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584.74</v>
      </c>
      <c r="BG7" s="24">
        <v>414.83</v>
      </c>
      <c r="BH7" s="24">
        <v>534.97</v>
      </c>
      <c r="BI7" s="24">
        <v>465.83</v>
      </c>
      <c r="BJ7" s="24">
        <v>418.35</v>
      </c>
      <c r="BK7" s="24">
        <v>888.8</v>
      </c>
      <c r="BL7" s="24">
        <v>855.65</v>
      </c>
      <c r="BM7" s="24">
        <v>862.99</v>
      </c>
      <c r="BN7" s="24">
        <v>782.91</v>
      </c>
      <c r="BO7" s="24">
        <v>783.21</v>
      </c>
      <c r="BP7" s="24">
        <v>765.05</v>
      </c>
      <c r="BQ7" s="24">
        <v>92.91</v>
      </c>
      <c r="BR7" s="24">
        <v>101.8</v>
      </c>
      <c r="BS7" s="24">
        <v>107.28</v>
      </c>
      <c r="BT7" s="24">
        <v>102.71</v>
      </c>
      <c r="BU7" s="24">
        <v>92.16</v>
      </c>
      <c r="BV7" s="24">
        <v>52.55</v>
      </c>
      <c r="BW7" s="24">
        <v>52.23</v>
      </c>
      <c r="BX7" s="24">
        <v>50.06</v>
      </c>
      <c r="BY7" s="24">
        <v>49.38</v>
      </c>
      <c r="BZ7" s="24">
        <v>48.53</v>
      </c>
      <c r="CA7" s="24">
        <v>48.97</v>
      </c>
      <c r="CB7" s="24">
        <v>128.69</v>
      </c>
      <c r="CC7" s="24">
        <v>119.75</v>
      </c>
      <c r="CD7" s="24">
        <v>113.61</v>
      </c>
      <c r="CE7" s="24">
        <v>124.54</v>
      </c>
      <c r="CF7" s="24">
        <v>143.19</v>
      </c>
      <c r="CG7" s="24">
        <v>292.45</v>
      </c>
      <c r="CH7" s="24">
        <v>294.05</v>
      </c>
      <c r="CI7" s="24">
        <v>309.22000000000003</v>
      </c>
      <c r="CJ7" s="24">
        <v>316.97000000000003</v>
      </c>
      <c r="CK7" s="24">
        <v>326.17</v>
      </c>
      <c r="CL7" s="24">
        <v>328.76</v>
      </c>
      <c r="CM7" s="24">
        <v>80.95</v>
      </c>
      <c r="CN7" s="24">
        <v>80.95</v>
      </c>
      <c r="CO7" s="24">
        <v>80.95</v>
      </c>
      <c r="CP7" s="24">
        <v>76.19</v>
      </c>
      <c r="CQ7" s="24">
        <v>71.430000000000007</v>
      </c>
      <c r="CR7" s="24">
        <v>51.71</v>
      </c>
      <c r="CS7" s="24">
        <v>50.56</v>
      </c>
      <c r="CT7" s="24">
        <v>47.35</v>
      </c>
      <c r="CU7" s="24">
        <v>46.36</v>
      </c>
      <c r="CV7" s="24">
        <v>228.91</v>
      </c>
      <c r="CW7" s="24">
        <v>224.12</v>
      </c>
      <c r="CX7" s="24">
        <v>100</v>
      </c>
      <c r="CY7" s="24">
        <v>100</v>
      </c>
      <c r="CZ7" s="24">
        <v>100</v>
      </c>
      <c r="DA7" s="24">
        <v>100</v>
      </c>
      <c r="DB7" s="24">
        <v>100</v>
      </c>
      <c r="DC7" s="24">
        <v>82.91</v>
      </c>
      <c r="DD7" s="24">
        <v>83.85</v>
      </c>
      <c r="DE7" s="24">
        <v>81.209999999999994</v>
      </c>
      <c r="DF7" s="24">
        <v>83.08</v>
      </c>
      <c r="DG7" s="24">
        <v>82.61</v>
      </c>
      <c r="DH7" s="24">
        <v>81.92</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2023-01-12T06:56:13Z</cp:lastPrinted>
  <dcterms:created xsi:type="dcterms:W3CDTF">2022-12-01T02:09:54Z</dcterms:created>
  <dcterms:modified xsi:type="dcterms:W3CDTF">2023-01-12T06:56:18Z</dcterms:modified>
  <cp:category/>
</cp:coreProperties>
</file>