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tsumoto-n\Downloads\"/>
    </mc:Choice>
  </mc:AlternateContent>
  <xr:revisionPtr revIDLastSave="0" documentId="13_ncr:1_{19AE795E-E25B-4724-9ADD-0B2DD86B8197}" xr6:coauthVersionLast="44" xr6:coauthVersionMax="44" xr10:uidLastSave="{00000000-0000-0000-0000-000000000000}"/>
  <workbookProtection workbookAlgorithmName="SHA-512" workbookHashValue="DaZIfBT8dDb2x1p2c0OKHNXad5cvUtNx/jh0Sz8/F6lkXsmAmjXNzEI84F/0WE9hZ/Qg7PCaVi5Rl/NGkODSAg==" workbookSaltValue="5JI6bsSgIyNKOJSgNNnAG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<sst xmlns="http://schemas.openxmlformats.org/spreadsheetml/2006/main" count="236" uniqueCount="121">
  <si>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</si>
  <si>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</si>
  <si>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</si>
  <si>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</si>
  <si>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</si>
  <si>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</si>
  <si>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</si>
  <si>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</si>
  <si>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</si>
  <si>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</si>
  <si>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</si>
  <si>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</si>
  <si>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</si>
  <si>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</si>
  <si>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</si>
  <si>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</si>
  <si>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</si>
  <si>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</si>
  <si>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</si>
  <si>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</si>
  <si>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</si>
  <si>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</si>
  <si>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</si>
  <si>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</si>
  <si>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</si>
  <si>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</si>
  <si>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</si>
  <si>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</si>
  <si>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</si>
  <si>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</si>
  <si>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</si>
  <si>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</si>
  <si>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</si>
  <si>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</si>
  <si>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</si>
  <si>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</si>
  <si>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</si>
  <si>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</si>
  <si>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</si>
  <si>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</si>
  <si>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</si>
  <si>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</si>
  <si>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</si>
  <si>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</si>
  <si>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</si>
  <si>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</si>
  <si>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</si>
  <si>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</si>
  <si>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</si>
  <si>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</si>
  <si>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</si>
  <si>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</si>
  <si>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</si>
  <si>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</si>
  <si>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</si>
  <si>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</si>
  <si>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</si>
  <si>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</si>
  <si>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</si>
  <si>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</si>
  <si>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</si>
  <si>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</si>
  <si>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</si>
  <si>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</si>
  <si>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</si>
  <si>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</si>
  <si>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</si>
  <si>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</si>
  <si>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</si>
  <si>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</si>
  <si>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</si>
  <si>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</si>
  <si>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</si>
  <si>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</si>
  <si>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</si>
  <si>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</si>
  <si>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</si>
  <si>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</si>
  <si>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</si>
  <si>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</si>
  <si>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</si>
  <si>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</si>
  <si>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</si>
  <si>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</si>
  <si>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</si>
  <si>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</si>
  <si>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</si>
  <si>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</si>
  <si>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</si>
  <si>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</si>
  <si>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</si>
  <si>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</si>
  <si>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</si>
  <si>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</si>
  <si>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</si>
  <si>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</si>
  <si>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</si>
  <si>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</si>
  <si>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</si>
  <si>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</si>
  <si>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</si>
  <si>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</si>
  <si>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</si>
  <si>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</si>
  <si>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</si>
  <si>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</si>
  <si>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</si>
  <si>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</si>
  <si>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</si>
  <si>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</si>
  <si>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</si>
  <si>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</si>
  <si>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</si>
  <si>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</si>
  <si>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</si>
  <si>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</si>
  <si>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</si>
  <si>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</si>
  <si>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については、他会計繰入金の減等により総収益が減少した一方で、修繕料の増等により比率は低下した。今後は元利償還金が減少傾向にあることから、新規の地方債発行の抑制及び使用料収入の確保、維持管理経費の削減に努め、より改善を図る必要がある。
④企業債残高対事業規模比率については、処理区域の拡大に伴う管渠整備が概ね終了したため、企業債残高は減少していく見込みである。今後は処理場における改築工事を実施していく予定であるが、企業債残高が単年度で急増することのないよう、事業費を平準化し計画的に地方債発行を行う必要がある。
⑤経費回収率については、Ｈ29年度から増加傾向にあるが、未だ使用料対象経費を賄えていない状況にある。当町の使用料水準は、県内でも上位にあり、更なる値上げによる収益確保は難しいため、水洗化率の向上に努め、使用料収入確保を行う必要がある。また、元利償還金が汚水処理費の半数以上を占めているが、今後は減少傾向にあるため、新規の地方債発行の抑制及び効率的な施設管理を行い経費削減に努める必要がある。
⑥汚水処理原価については、類似団体平均より高水準となっているが、水洗化率の向上による有収水量の増加及び効率的な施設管理による経費削減に努める必要がある。
⑦施設利用率については、類似団体に比べ良好な数値となっており、今後、接続件数の増加に伴い上昇していくと予測される。
⑧水洗化率については、管渠整備に伴う処理区域拡大が概ね完了したため、処理区域内の未接続世帯に対して水洗化による環境衛生面での効果や水洗化支援策などの広報周知等を行い、水洗化促進に一層取り組む必要がある。</t>
    <phoneticPr fontId="4"/>
  </si>
  <si>
    <t>　下水道事業は供用開始から19年を経過し、これまで管渠延長に伴う区域拡大を優先して行ってきたが、整備が概ね完了したため、経営指標としては全体として改善されていくことが想定される。
　今後は処理場における改築工事を行う予定であるが、計画的な改築工事を行い、資本費平準化債を含む地方債の新規発行の抑制に取り組み、元利償還金の負担を抑制することが必要である。
　同時に、水洗化による環境衛生面での効果、水洗化支援策などの広報周知等を行うことで、使用料収入の確保に一層取り組むことが必要である。</t>
    <phoneticPr fontId="4"/>
  </si>
  <si>
    <t>　下水道管渠の法定耐用年数は、一般的に50年とされている。
　当町の下水道事業は供用開始から19年を経過したばかりであり、小規模な修繕を除き、管渠自体に関する修繕、更新等を行う計画はない。</t>
    <rPh sb="88" eb="9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</si>
</sst>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EB-431F-8FBE-35B6138B0E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1BEB-431F-8FBE-35B6138B0E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54.36</c:v>
                </c:pt>
                <c:pt idx="1">
                  <c:v>54.16</c:v>
                </c:pt>
                <c:pt idx="2">
                  <c:v>54.16</c:v>
                </c:pt>
                <c:pt idx="3">
                  <c:v>52.72</c:v>
                </c:pt>
                <c:pt idx="4">
                  <c:v>51.93</c:v>
                </c:pt>
              </c:numCache>
            </c:numRef>
          </c:val>
          <c:extLst>
            <c:ext xmlns:c16="http://schemas.microsoft.com/office/drawing/2014/chart" uri="{C3380CC4-5D6E-409C-BE32-E72D297353CC}">
              <c16:uniqueId val="{00000000-29CD-46BC-A947-24685DFD67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29CD-46BC-A947-24685DFD67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65.48</c:v>
                </c:pt>
                <c:pt idx="1">
                  <c:v>67.03</c:v>
                </c:pt>
                <c:pt idx="2">
                  <c:v>67.59</c:v>
                </c:pt>
                <c:pt idx="3">
                  <c:v>67.91</c:v>
                </c:pt>
                <c:pt idx="4">
                  <c:v>68.12</c:v>
                </c:pt>
              </c:numCache>
            </c:numRef>
          </c:val>
          <c:extLst>
            <c:ext xmlns:c16="http://schemas.microsoft.com/office/drawing/2014/chart" uri="{C3380CC4-5D6E-409C-BE32-E72D297353CC}">
              <c16:uniqueId val="{00000000-43F1-4767-B35D-17FE819D47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43F1-4767-B35D-17FE819D47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66.52</c:v>
                </c:pt>
                <c:pt idx="1">
                  <c:v>68.2</c:v>
                </c:pt>
                <c:pt idx="2">
                  <c:v>68.66</c:v>
                </c:pt>
                <c:pt idx="3">
                  <c:v>68.239999999999995</c:v>
                </c:pt>
                <c:pt idx="4">
                  <c:v>63.14</c:v>
                </c:pt>
              </c:numCache>
            </c:numRef>
          </c:val>
          <c:extLst>
            <c:ext xmlns:c16="http://schemas.microsoft.com/office/drawing/2014/chart" uri="{C3380CC4-5D6E-409C-BE32-E72D297353CC}">
              <c16:uniqueId val="{00000000-8E70-487E-A2F1-C6F477E6A6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70-487E-A2F1-C6F477E6A6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7-4AED-AC20-EC245CFDD8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7-4AED-AC20-EC245CFDD8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5-42DD-9798-400D526E01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5-42DD-9798-400D526E01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2-4468-A63A-8C1B00E9D3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2-4468-A63A-8C1B00E9D3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8-454B-AC30-0D7432B1C0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8-454B-AC30-0D7432B1C0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2482.12</c:v>
                </c:pt>
                <c:pt idx="1">
                  <c:v>2299.5700000000002</c:v>
                </c:pt>
                <c:pt idx="2">
                  <c:v>2049.1999999999998</c:v>
                </c:pt>
                <c:pt idx="3">
                  <c:v>1879.28</c:v>
                </c:pt>
                <c:pt idx="4">
                  <c:v>1867.42</c:v>
                </c:pt>
              </c:numCache>
            </c:numRef>
          </c:val>
          <c:extLst>
            <c:ext xmlns:c16="http://schemas.microsoft.com/office/drawing/2014/chart" uri="{C3380CC4-5D6E-409C-BE32-E72D297353CC}">
              <c16:uniqueId val="{00000000-1858-4068-9EF4-7384255F14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1858-4068-9EF4-7384255F14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47.02</c:v>
                </c:pt>
                <c:pt idx="1">
                  <c:v>49.15</c:v>
                </c:pt>
                <c:pt idx="2">
                  <c:v>52.07</c:v>
                </c:pt>
                <c:pt idx="3">
                  <c:v>52.05</c:v>
                </c:pt>
                <c:pt idx="4">
                  <c:v>47.37</c:v>
                </c:pt>
              </c:numCache>
            </c:numRef>
          </c:val>
          <c:extLst>
            <c:ext xmlns:c16="http://schemas.microsoft.com/office/drawing/2014/chart" uri="{C3380CC4-5D6E-409C-BE32-E72D297353CC}">
              <c16:uniqueId val="{00000000-58E1-4791-B19C-C769FA70DD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58E1-4791-B19C-C769FA70DD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524.08000000000004</c:v>
                </c:pt>
                <c:pt idx="1">
                  <c:v>501.31</c:v>
                </c:pt>
                <c:pt idx="2">
                  <c:v>477.27</c:v>
                </c:pt>
                <c:pt idx="3">
                  <c:v>484.37</c:v>
                </c:pt>
                <c:pt idx="4">
                  <c:v>532.65</c:v>
                </c:pt>
              </c:numCache>
            </c:numRef>
          </c:val>
          <c:extLst>
            <c:ext xmlns:c16="http://schemas.microsoft.com/office/drawing/2014/chart" uri="{C3380CC4-5D6E-409C-BE32-E72D297353CC}">
              <c16:uniqueId val="{00000000-EC73-4054-9C1F-883E8AF1BF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EC73-4054-9C1F-883E8AF1BF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岩手県　一戸町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Cd2</v>
      </c>
      <c r="X8" s="60"/>
      <c r="Y8" s="60"/>
      <c r="Z8" s="60"/>
      <c r="AA8" s="60"/>
      <c r="AB8" s="60"/>
      <c r="AC8" s="60"/>
      <c r="AD8" s="61" t="str">
        <f>データ!$M$6</f>
        <v>非設置</v>
      </c>
      <c r="AE8" s="61"/>
      <c r="AF8" s="61"/>
      <c r="AG8" s="61"/>
      <c r="AH8" s="61"/>
      <c r="AI8" s="61"/>
      <c r="AJ8" s="61"/>
      <c r="AK8" s="3"/>
      <c r="AL8" s="49">
        <f>データ!S6</f>
        <v>11560</v>
      </c>
      <c r="AM8" s="49"/>
      <c r="AN8" s="49"/>
      <c r="AO8" s="49"/>
      <c r="AP8" s="49"/>
      <c r="AQ8" s="49"/>
      <c r="AR8" s="49"/>
      <c r="AS8" s="49"/>
      <c r="AT8" s="48">
        <f>データ!T6</f>
        <v>300.02999999999997</v>
      </c>
      <c r="AU8" s="48"/>
      <c r="AV8" s="48"/>
      <c r="AW8" s="48"/>
      <c r="AX8" s="48"/>
      <c r="AY8" s="48"/>
      <c r="AZ8" s="48"/>
      <c r="BA8" s="48"/>
      <c r="BB8" s="48">
        <f>データ!U6</f>
        <v>38.53</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34.799999999999997</v>
      </c>
      <c r="Q10" s="48"/>
      <c r="R10" s="48"/>
      <c r="S10" s="48"/>
      <c r="T10" s="48"/>
      <c r="U10" s="48"/>
      <c r="V10" s="48"/>
      <c r="W10" s="48">
        <f>データ!Q6</f>
        <v>100</v>
      </c>
      <c r="X10" s="48"/>
      <c r="Y10" s="48"/>
      <c r="Z10" s="48"/>
      <c r="AA10" s="48"/>
      <c r="AB10" s="48"/>
      <c r="AC10" s="48"/>
      <c r="AD10" s="49">
        <f>データ!R6</f>
        <v>4180</v>
      </c>
      <c r="AE10" s="49"/>
      <c r="AF10" s="49"/>
      <c r="AG10" s="49"/>
      <c r="AH10" s="49"/>
      <c r="AI10" s="49"/>
      <c r="AJ10" s="49"/>
      <c r="AK10" s="2"/>
      <c r="AL10" s="49">
        <f>データ!V6</f>
        <v>3968</v>
      </c>
      <c r="AM10" s="49"/>
      <c r="AN10" s="49"/>
      <c r="AO10" s="49"/>
      <c r="AP10" s="49"/>
      <c r="AQ10" s="49"/>
      <c r="AR10" s="49"/>
      <c r="AS10" s="49"/>
      <c r="AT10" s="48">
        <f>データ!W6</f>
        <v>2.34</v>
      </c>
      <c r="AU10" s="48"/>
      <c r="AV10" s="48"/>
      <c r="AW10" s="48"/>
      <c r="AX10" s="48"/>
      <c r="AY10" s="48"/>
      <c r="AZ10" s="48"/>
      <c r="BA10" s="48"/>
      <c r="BB10" s="48">
        <f>データ!X6</f>
        <v>1695.73</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120</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119</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880HBWWzGcejLjk3YlQx+DNaf6dIpo0YUQElhfEzc5XINMekXAykA7I8SKlaj36fSJNRnKZYqRA/PwgUr8W3cw==" saltValue="TZJfMckzzLuoaryzYEBD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7" t="s">
        <v>53</v>
      </c>
      <c r="I3" s="68"/>
      <c r="J3" s="68"/>
      <c r="K3" s="68"/>
      <c r="L3" s="68"/>
      <c r="M3" s="68"/>
      <c r="N3" s="68"/>
      <c r="O3" s="68"/>
      <c r="P3" s="68"/>
      <c r="Q3" s="68"/>
      <c r="R3" s="68"/>
      <c r="S3" s="68"/>
      <c r="T3" s="68"/>
      <c r="U3" s="68"/>
      <c r="V3" s="68"/>
      <c r="W3" s="68"/>
      <c r="X3" s="69"/>
      <c r="Y3" s="73" t="s">
        <v>54</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55</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35246</v>
      </c>
      <c r="D6" s="19">
        <f t="shared" si="3"/>
        <v>47</v>
      </c>
      <c r="E6" s="19">
        <f t="shared" si="3"/>
        <v>17</v>
      </c>
      <c r="F6" s="19">
        <f t="shared" si="3"/>
        <v>1</v>
      </c>
      <c r="G6" s="19">
        <f t="shared" si="3"/>
        <v>0</v>
      </c>
      <c r="H6" s="19" t="str">
        <f t="shared" si="3"/>
        <v>岩手県　一戸町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34.799999999999997</v>
      </c>
      <c r="Q6" s="20">
        <f t="shared" si="3"/>
        <v>100</v>
      </c>
      <c r="R6" s="20">
        <f t="shared" si="3"/>
        <v>4180</v>
      </c>
      <c r="S6" s="20">
        <f t="shared" si="3"/>
        <v>11560</v>
      </c>
      <c r="T6" s="20">
        <f t="shared" si="3"/>
        <v>300.02999999999997</v>
      </c>
      <c r="U6" s="20">
        <f t="shared" si="3"/>
        <v>38.53</v>
      </c>
      <c r="V6" s="20">
        <f t="shared" si="3"/>
        <v>3968</v>
      </c>
      <c r="W6" s="20">
        <f t="shared" si="3"/>
        <v>2.34</v>
      </c>
      <c r="X6" s="20">
        <f t="shared" si="3"/>
        <v>1695.73</v>
      </c>
      <c r="Y6" s="21">
        <f>IF(Y7="",NA(),Y7)</f>
        <v>66.52</v>
      </c>
      <c r="Z6" s="21">
        <f t="shared" ref="Z6:AH6" si="4">IF(Z7="",NA(),Z7)</f>
        <v>68.2</v>
      </c>
      <c r="AA6" s="21">
        <f t="shared" si="4"/>
        <v>68.66</v>
      </c>
      <c r="AB6" s="21">
        <f t="shared" si="4"/>
        <v>68.239999999999995</v>
      </c>
      <c r="AC6" s="21">
        <f t="shared" si="4"/>
        <v>63.14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2482.12</v>
      </c>
      <c r="BG6" s="21">
        <f t="shared" ref="BG6:BO6" si="7">IF(BG7="",NA(),BG7)</f>
        <v>2299.5700000000002</v>
      </c>
      <c r="BH6" s="21">
        <f t="shared" si="7"/>
        <v>2049.1999999999998</v>
      </c>
      <c r="BI6" s="21">
        <f t="shared" si="7"/>
        <v>1879.28</v>
      </c>
      <c r="BJ6" s="21">
        <f t="shared" si="7"/>
        <v>1867.42</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47.02</v>
      </c>
      <c r="BR6" s="21">
        <f t="shared" ref="BR6:BZ6" si="8">IF(BR7="",NA(),BR7)</f>
        <v>49.15</v>
      </c>
      <c r="BS6" s="21">
        <f t="shared" si="8"/>
        <v>52.07</v>
      </c>
      <c r="BT6" s="21">
        <f t="shared" si="8"/>
        <v>52.05</v>
      </c>
      <c r="BU6" s="21">
        <f t="shared" si="8"/>
        <v>47.37</v>
      </c>
      <c r="BV6" s="21">
        <f t="shared" si="8"/>
        <v>80.58</v>
      </c>
      <c r="BW6" s="21">
        <f t="shared" si="8"/>
        <v>78.92</v>
      </c>
      <c r="BX6" s="21">
        <f t="shared" si="8"/>
        <v>74.17</v>
      </c>
      <c r="BY6" s="21">
        <f t="shared" si="8"/>
        <v>79.77</v>
      </c>
      <c r="BZ6" s="21">
        <f t="shared" si="8"/>
        <v>79.63</v>
      </c>
      <c r="CA6" s="20" t="str">
        <f>IF(CA7="","",IF(CA7="-","【-】","【"&amp;SUBSTITUTE(TEXT(CA7,"#,##0.00"),"-","△")&amp;"】"))</f>
        <v>【99.73】</v>
      </c>
      <c r="CB6" s="21">
        <f>IF(CB7="",NA(),CB7)</f>
        <v>524.08000000000004</v>
      </c>
      <c r="CC6" s="21">
        <f t="shared" ref="CC6:CK6" si="9">IF(CC7="",NA(),CC7)</f>
        <v>501.31</v>
      </c>
      <c r="CD6" s="21">
        <f t="shared" si="9"/>
        <v>477.27</v>
      </c>
      <c r="CE6" s="21">
        <f t="shared" si="9"/>
        <v>484.37</v>
      </c>
      <c r="CF6" s="21">
        <f t="shared" si="9"/>
        <v>532.65</v>
      </c>
      <c r="CG6" s="21">
        <f t="shared" si="9"/>
        <v>216.21</v>
      </c>
      <c r="CH6" s="21">
        <f t="shared" si="9"/>
        <v>220.31</v>
      </c>
      <c r="CI6" s="21">
        <f t="shared" si="9"/>
        <v>230.95</v>
      </c>
      <c r="CJ6" s="21">
        <f t="shared" si="9"/>
        <v>214.56</v>
      </c>
      <c r="CK6" s="21">
        <f t="shared" si="9"/>
        <v>213.66</v>
      </c>
      <c r="CL6" s="20" t="str">
        <f>IF(CL7="","",IF(CL7="-","【-】","【"&amp;SUBSTITUTE(TEXT(CL7,"#,##0.00"),"-","△")&amp;"】"))</f>
        <v>【134.98】</v>
      </c>
      <c r="CM6" s="21">
        <f>IF(CM7="",NA(),CM7)</f>
        <v>54.36</v>
      </c>
      <c r="CN6" s="21">
        <f t="shared" ref="CN6:CV6" si="10">IF(CN7="",NA(),CN7)</f>
        <v>54.16</v>
      </c>
      <c r="CO6" s="21">
        <f t="shared" si="10"/>
        <v>54.16</v>
      </c>
      <c r="CP6" s="21">
        <f t="shared" si="10"/>
        <v>52.72</v>
      </c>
      <c r="CQ6" s="21">
        <f t="shared" si="10"/>
        <v>51.93</v>
      </c>
      <c r="CR6" s="21">
        <f t="shared" si="10"/>
        <v>50.24</v>
      </c>
      <c r="CS6" s="21">
        <f t="shared" si="10"/>
        <v>49.68</v>
      </c>
      <c r="CT6" s="21">
        <f t="shared" si="10"/>
        <v>49.27</v>
      </c>
      <c r="CU6" s="21">
        <f t="shared" si="10"/>
        <v>49.47</v>
      </c>
      <c r="CV6" s="21">
        <f t="shared" si="10"/>
        <v>48.19</v>
      </c>
      <c r="CW6" s="20" t="str">
        <f>IF(CW7="","",IF(CW7="-","【-】","【"&amp;SUBSTITUTE(TEXT(CW7,"#,##0.00"),"-","△")&amp;"】"))</f>
        <v>【59.99】</v>
      </c>
      <c r="CX6" s="21">
        <f>IF(CX7="",NA(),CX7)</f>
        <v>65.48</v>
      </c>
      <c r="CY6" s="21">
        <f t="shared" ref="CY6:DG6" si="11">IF(CY7="",NA(),CY7)</f>
        <v>67.03</v>
      </c>
      <c r="CZ6" s="21">
        <f t="shared" si="11"/>
        <v>67.59</v>
      </c>
      <c r="DA6" s="21">
        <f t="shared" si="11"/>
        <v>67.91</v>
      </c>
      <c r="DB6" s="21">
        <f t="shared" si="11"/>
        <v>68.12</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35246</v>
      </c>
      <c r="D7" s="23">
        <v>47</v>
      </c>
      <c r="E7" s="23">
        <v>17</v>
      </c>
      <c r="F7" s="23">
        <v>1</v>
      </c>
      <c r="G7" s="23">
        <v>0</v>
      </c>
      <c r="H7" s="23" t="s">
        <v>97</v>
      </c>
      <c r="I7" s="23" t="s">
        <v>98</v>
      </c>
      <c r="J7" s="23" t="s">
        <v>99</v>
      </c>
      <c r="K7" s="23" t="s">
        <v>100</v>
      </c>
      <c r="L7" s="23" t="s">
        <v>101</v>
      </c>
      <c r="M7" s="23" t="s">
        <v>102</v>
      </c>
      <c r="N7" s="24" t="s">
        <v>103</v>
      </c>
      <c r="O7" s="24" t="s">
        <v>104</v>
      </c>
      <c r="P7" s="24">
        <v>34.799999999999997</v>
      </c>
      <c r="Q7" s="24">
        <v>100</v>
      </c>
      <c r="R7" s="24">
        <v>4180</v>
      </c>
      <c r="S7" s="24">
        <v>11560</v>
      </c>
      <c r="T7" s="24">
        <v>300.02999999999997</v>
      </c>
      <c r="U7" s="24">
        <v>38.53</v>
      </c>
      <c r="V7" s="24">
        <v>3968</v>
      </c>
      <c r="W7" s="24">
        <v>2.34</v>
      </c>
      <c r="X7" s="24">
        <v>1695.73</v>
      </c>
      <c r="Y7" s="24">
        <v>66.52</v>
      </c>
      <c r="Z7" s="24">
        <v>68.2</v>
      </c>
      <c r="AA7" s="24">
        <v>68.66</v>
      </c>
      <c r="AB7" s="24">
        <v>68.239999999999995</v>
      </c>
      <c r="AC7" s="24">
        <v>63.14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2482.12</v>
      </c>
      <c r="BG7" s="24">
        <v>2299.5700000000002</v>
      </c>
      <c r="BH7" s="24">
        <v>2049.1999999999998</v>
      </c>
      <c r="BI7" s="24">
        <v>1879.28</v>
      </c>
      <c r="BJ7" s="24">
        <v>1867.42</v>
      </c>
      <c r="BK7" s="24">
        <v>1124.26</v>
      </c>
      <c r="BL7" s="24">
        <v>1048.23</v>
      </c>
      <c r="BM7" s="24">
        <v>1130.42</v>
      </c>
      <c r="BN7" s="24">
        <v>1245.0999999999999</v>
      </c>
      <c r="BO7" s="24">
        <v>1108.8</v>
      </c>
      <c r="BP7" s="24">
        <v>669.11</v>
      </c>
      <c r="BQ7" s="24">
        <v>47.02</v>
      </c>
      <c r="BR7" s="24">
        <v>49.15</v>
      </c>
      <c r="BS7" s="24">
        <v>52.07</v>
      </c>
      <c r="BT7" s="24">
        <v>52.05</v>
      </c>
      <c r="BU7" s="24">
        <v>47.37</v>
      </c>
      <c r="BV7" s="24">
        <v>80.58</v>
      </c>
      <c r="BW7" s="24">
        <v>78.92</v>
      </c>
      <c r="BX7" s="24">
        <v>74.17</v>
      </c>
      <c r="BY7" s="24">
        <v>79.77</v>
      </c>
      <c r="BZ7" s="24">
        <v>79.63</v>
      </c>
      <c r="CA7" s="24">
        <v>99.73</v>
      </c>
      <c r="CB7" s="24">
        <v>524.08000000000004</v>
      </c>
      <c r="CC7" s="24">
        <v>501.31</v>
      </c>
      <c r="CD7" s="24">
        <v>477.27</v>
      </c>
      <c r="CE7" s="24">
        <v>484.37</v>
      </c>
      <c r="CF7" s="24">
        <v>532.65</v>
      </c>
      <c r="CG7" s="24">
        <v>216.21</v>
      </c>
      <c r="CH7" s="24">
        <v>220.31</v>
      </c>
      <c r="CI7" s="24">
        <v>230.95</v>
      </c>
      <c r="CJ7" s="24">
        <v>214.56</v>
      </c>
      <c r="CK7" s="24">
        <v>213.66</v>
      </c>
      <c r="CL7" s="24">
        <v>134.97999999999999</v>
      </c>
      <c r="CM7" s="24">
        <v>54.36</v>
      </c>
      <c r="CN7" s="24">
        <v>54.16</v>
      </c>
      <c r="CO7" s="24">
        <v>54.16</v>
      </c>
      <c r="CP7" s="24">
        <v>52.72</v>
      </c>
      <c r="CQ7" s="24">
        <v>51.93</v>
      </c>
      <c r="CR7" s="24">
        <v>50.24</v>
      </c>
      <c r="CS7" s="24">
        <v>49.68</v>
      </c>
      <c r="CT7" s="24">
        <v>49.27</v>
      </c>
      <c r="CU7" s="24">
        <v>49.47</v>
      </c>
      <c r="CV7" s="24">
        <v>48.19</v>
      </c>
      <c r="CW7" s="24">
        <v>59.99</v>
      </c>
      <c r="CX7" s="24">
        <v>65.48</v>
      </c>
      <c r="CY7" s="24">
        <v>67.03</v>
      </c>
      <c r="CZ7" s="24">
        <v>67.59</v>
      </c>
      <c r="DA7" s="24">
        <v>67.91</v>
      </c>
      <c r="DB7" s="24">
        <v>68.12</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2023-01-12T23:52:10Z</dcterms:created>
  <dcterms:modified xsi:type="dcterms:W3CDTF">2023-01-18T23:45:02Z</dcterms:modified>
  <cp:category/>
</cp:coreProperties>
</file>