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001\共有\総務課\02 財政係\05_決算統計関係\02_公営企業関係\98_調査・雑件\R5\20240117_公営企業に係る経営比較分析表（令和４年度決算）の分析等\03_回答\"/>
    </mc:Choice>
  </mc:AlternateContent>
  <workbookProtection workbookAlgorithmName="SHA-512" workbookHashValue="ELXBv9/Itv2949jhkZCRDD5G8lyozAIJRef2t7N5F46xVP2beojy186DcDNPgymGPmh5rZLxjU0KSs3ro7i8Fw==" workbookSaltValue="yIRgkknD7ZOd/rnCgI5bkQ=="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B10"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<sst xmlns="http://schemas.openxmlformats.org/spreadsheetml/2006/main" count="247" uniqueCount="119">
  <si>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</si>
  <si>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</si>
  <si>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</si>
  <si>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</si>
  <si>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</si>
  <si>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</si>
  <si>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</si>
  <si>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</si>
  <si>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</si>
  <si>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</si>
  <si>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</si>
  <si>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</si>
  <si>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</si>
  <si>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</si>
  <si>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</si>
  <si>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</si>
  <si>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</si>
  <si>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</si>
  <si>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</si>
  <si>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</si>
  <si>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</si>
  <si>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</si>
  <si>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</si>
  <si>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</si>
  <si>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</si>
  <si>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</si>
  <si>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</si>
  <si>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</si>
  <si>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</si>
  <si>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</si>
  <si>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</si>
  <si>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</si>
  <si>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</si>
  <si>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</si>
  <si>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</si>
  <si>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</si>
  <si>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</si>
  <si>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</si>
  <si>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</si>
  <si>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</si>
  <si>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</si>
  <si>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</si>
  <si>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</si>
  <si>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</si>
  <si>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</si>
  <si>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</si>
  <si>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</si>
  <si>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</si>
  <si>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</si>
  <si>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</si>
  <si>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</si>
  <si>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</si>
  <si>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</si>
  <si>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</si>
  <si>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</si>
  <si>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</si>
  <si>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</si>
  <si>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</si>
  <si>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</si>
  <si>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</si>
  <si>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</si>
  <si>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</si>
  <si>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</si>
  <si>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</si>
  <si>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</si>
  <si>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</si>
  <si>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</si>
  <si>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</si>
  <si>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</si>
  <si>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</si>
  <si>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</si>
  <si>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</si>
  <si>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</si>
  <si>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</si>
  <si>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</si>
  <si>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</si>
  <si>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</si>
  <si>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</si>
  <si>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</si>
  <si>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</si>
  <si>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</si>
  <si>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</si>
  <si>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</si>
  <si>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</si>
  <si>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</si>
  <si>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</si>
  <si>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</si>
  <si>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</si>
  <si>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</si>
  <si>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</si>
  <si>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</si>
  <si>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</si>
  <si>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</si>
  <si>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</si>
  <si>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</si>
  <si>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</si>
  <si>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</si>
  <si>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</si>
  <si>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</si>
  <si>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</si>
  <si>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</si>
  <si>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</si>
  <si>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</si>
  <si>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</si>
  <si>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</si>
  <si>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</si>
  <si>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</si>
  <si>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</si>
  <si>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</si>
  <si>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</si>
  <si>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</si>
  <si>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</si>
  <si>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</si>
  <si>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</si>
  <si>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</si>
  <si>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</si>
  <si>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個別排水処理事業については、既に整備事業を完了しており、今後収入、支出両面での大きな変化は見込まれない。
　経費回収率や汚水処理原価は、類似団体に比べ良好な値を示している。今後は施設の適正な維持管理を継続し、効率的な事業運営を図るものとする。</t>
  </si>
  <si>
    <t>　浄化槽躯体の耐用年数については、実態として30～50年程度とされている（持続的な汚水処理システム構築に向けた都道府県構想マニュアルより）。
　個別生活排水処理事業は供用開始から25年経過したところであるが、老朽化による浄化槽躯体の更新を行った実績はない。</t>
    <phoneticPr fontId="4"/>
  </si>
  <si>
    <r>
      <t>①収益的収支比率については、今後の新たな設備投資は見込まれないことから、現状維持で推移すると予測される。
④企業債残高対事業規模比率については、当該事業における新たな設備投資は見込まれないため、今後は減少傾向に向かうと予測される。
⑤経費回収率については、類似団体に比べ良好な値となっている。今後新たな設備投資が見込まれないため、現状維持で推移すると予測される。
⑥汚水処理原価については、類似団体に比べ良好な数値となっている。その大部分は元利償還金が占めるため、今後も現状維持での推移が予測される。
⑦施設利用率については、類似団体に比べ良好な数値となっている。今後新たな設備投資が見込まれないことから、</t>
    </r>
    <r>
      <rPr>
        <sz val="11"/>
        <color theme="1"/>
        <rFont val="ＭＳ ゴシック"/>
        <family val="3"/>
        <charset val="128"/>
      </rPr>
      <t>現状維持での推移が予測される。
⑧水洗化率については、類似団体に比べ良好な数値となっている。今後新たな設備投資が見込まれないことから、</t>
    </r>
    <r>
      <rPr>
        <sz val="11"/>
        <color theme="1"/>
        <rFont val="ＭＳ ゴシック"/>
        <family val="3"/>
        <charset val="128"/>
      </rPr>
      <t>現状維持での推移が予測される。</t>
    </r>
    <rPh sb="105" eb="106">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</si>
</sst>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67-44E3-A49D-93C221BC79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67-44E3-A49D-93C221BC79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80.95</c:v>
                </c:pt>
                <c:pt idx="1">
                  <c:v>80.95</c:v>
                </c:pt>
                <c:pt idx="2">
                  <c:v>76.19</c:v>
                </c:pt>
                <c:pt idx="3">
                  <c:v>71.430000000000007</c:v>
                </c:pt>
                <c:pt idx="4">
                  <c:v>76.19</c:v>
                </c:pt>
              </c:numCache>
            </c:numRef>
          </c:val>
          <c:extLst>
            <c:ext xmlns:c16="http://schemas.microsoft.com/office/drawing/2014/chart" uri="{C3380CC4-5D6E-409C-BE32-E72D297353CC}">
              <c16:uniqueId val="{00000000-436A-445F-B91F-4F44016DD9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436A-445F-B91F-4F44016DD9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0A-44B3-971A-9FA56B2979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690A-44B3-971A-9FA56B2979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52.92</c:v>
                </c:pt>
                <c:pt idx="1">
                  <c:v>55.42</c:v>
                </c:pt>
                <c:pt idx="2">
                  <c:v>54.38</c:v>
                </c:pt>
                <c:pt idx="3">
                  <c:v>50.72</c:v>
                </c:pt>
                <c:pt idx="4">
                  <c:v>53.83</c:v>
                </c:pt>
              </c:numCache>
            </c:numRef>
          </c:val>
          <c:extLst>
            <c:ext xmlns:c16="http://schemas.microsoft.com/office/drawing/2014/chart" uri="{C3380CC4-5D6E-409C-BE32-E72D297353CC}">
              <c16:uniqueId val="{00000000-8FC8-4015-A242-C77E03711A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8-4015-A242-C77E03711A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8-4E09-8EE7-03276D7F7C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8-4E09-8EE7-03276D7F7C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0-4107-9A3B-36C533F956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0-4107-9A3B-36C533F956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22-4FCF-9164-DDB5DC1303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22-4FCF-9164-DDB5DC1303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C-4AEE-8C7B-413F5916A1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C-4AEE-8C7B-413F5916A1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414.83</c:v>
                </c:pt>
                <c:pt idx="1">
                  <c:v>534.97</c:v>
                </c:pt>
                <c:pt idx="2">
                  <c:v>465.83</c:v>
                </c:pt>
                <c:pt idx="3">
                  <c:v>418.35</c:v>
                </c:pt>
                <c:pt idx="4">
                  <c:v>381.41</c:v>
                </c:pt>
              </c:numCache>
            </c:numRef>
          </c:val>
          <c:extLst>
            <c:ext xmlns:c16="http://schemas.microsoft.com/office/drawing/2014/chart" uri="{C3380CC4-5D6E-409C-BE32-E72D297353CC}">
              <c16:uniqueId val="{00000000-E8C3-4218-A045-A215E087D1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E8C3-4218-A045-A215E087D1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101.8</c:v>
                </c:pt>
                <c:pt idx="1">
                  <c:v>107.28</c:v>
                </c:pt>
                <c:pt idx="2">
                  <c:v>102.71</c:v>
                </c:pt>
                <c:pt idx="3">
                  <c:v>92.16</c:v>
                </c:pt>
                <c:pt idx="4">
                  <c:v>103.37</c:v>
                </c:pt>
              </c:numCache>
            </c:numRef>
          </c:val>
          <c:extLst>
            <c:ext xmlns:c16="http://schemas.microsoft.com/office/drawing/2014/chart" uri="{C3380CC4-5D6E-409C-BE32-E72D297353CC}">
              <c16:uniqueId val="{00000000-69AD-4FCD-9F99-0CB4ADFF06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69AD-4FCD-9F99-0CB4ADFF06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119.75</c:v>
                </c:pt>
                <c:pt idx="1">
                  <c:v>113.61</c:v>
                </c:pt>
                <c:pt idx="2">
                  <c:v>124.54</c:v>
                </c:pt>
                <c:pt idx="3">
                  <c:v>143.19</c:v>
                </c:pt>
                <c:pt idx="4">
                  <c:v>124.54</c:v>
                </c:pt>
              </c:numCache>
            </c:numRef>
          </c:val>
          <c:extLst>
            <c:ext xmlns:c16="http://schemas.microsoft.com/office/drawing/2014/chart" uri="{C3380CC4-5D6E-409C-BE32-E72D297353CC}">
              <c16:uniqueId val="{00000000-C85B-461B-A152-EF0927AA58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C85B-461B-A152-EF0927AA58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岩手県　一戸町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51">
        <f>データ!S6</f>
        <v>11233</v>
      </c>
      <c r="AM8" s="51"/>
      <c r="AN8" s="51"/>
      <c r="AO8" s="51"/>
      <c r="AP8" s="51"/>
      <c r="AQ8" s="51"/>
      <c r="AR8" s="51"/>
      <c r="AS8" s="51"/>
      <c r="AT8" s="52">
        <f>データ!T6</f>
        <v>300.02999999999997</v>
      </c>
      <c r="AU8" s="52"/>
      <c r="AV8" s="52"/>
      <c r="AW8" s="52"/>
      <c r="AX8" s="52"/>
      <c r="AY8" s="52"/>
      <c r="AZ8" s="52"/>
      <c r="BA8" s="52"/>
      <c r="BB8" s="52">
        <f>データ!U6</f>
        <v>37.44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0.52</v>
      </c>
      <c r="Q10" s="52"/>
      <c r="R10" s="52"/>
      <c r="S10" s="52"/>
      <c r="T10" s="52"/>
      <c r="U10" s="52"/>
      <c r="V10" s="52"/>
      <c r="W10" s="52">
        <f>データ!Q6</f>
        <v>100</v>
      </c>
      <c r="X10" s="52"/>
      <c r="Y10" s="52"/>
      <c r="Z10" s="52"/>
      <c r="AA10" s="52"/>
      <c r="AB10" s="52"/>
      <c r="AC10" s="52"/>
      <c r="AD10" s="51">
        <f>データ!R6</f>
        <v>3740</v>
      </c>
      <c r="AE10" s="51"/>
      <c r="AF10" s="51"/>
      <c r="AG10" s="51"/>
      <c r="AH10" s="51"/>
      <c r="AI10" s="51"/>
      <c r="AJ10" s="51"/>
      <c r="AK10" s="2"/>
      <c r="AL10" s="51">
        <f>データ!V6</f>
        <v>58</v>
      </c>
      <c r="AM10" s="51"/>
      <c r="AN10" s="51"/>
      <c r="AO10" s="51"/>
      <c r="AP10" s="51"/>
      <c r="AQ10" s="51"/>
      <c r="AR10" s="51"/>
      <c r="AS10" s="51"/>
      <c r="AT10" s="52">
        <f>データ!W6</f>
        <v>0.02</v>
      </c>
      <c r="AU10" s="52"/>
      <c r="AV10" s="52"/>
      <c r="AW10" s="52"/>
      <c r="AX10" s="52"/>
      <c r="AY10" s="52"/>
      <c r="AZ10" s="52"/>
      <c r="BA10" s="52"/>
      <c r="BB10" s="52">
        <f>データ!X6</f>
        <v>2900</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118</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43</v>
      </c>
      <c r="O86" s="12" t="str">
        <f>データ!EO6</f>
        <v>【-】</v>
      </c>
    </row>
  </sheetData>
  <sheetProtection algorithmName="SHA-512" hashValue="CkHsN52jnt2lJe5DyW5omwiM8HevL5/DrnpX7lXuycDrcZG1QKYfb2rxefOBVLQljiZtvmf+EIal0eL29dh+AA==" saltValue="720FPz+0JFS+z5qutIwN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35246</v>
      </c>
      <c r="D6" s="19">
        <f t="shared" si="3"/>
        <v>47</v>
      </c>
      <c r="E6" s="19">
        <f t="shared" si="3"/>
        <v>18</v>
      </c>
      <c r="F6" s="19">
        <f t="shared" si="3"/>
        <v>1</v>
      </c>
      <c r="G6" s="19">
        <f t="shared" si="3"/>
        <v>0</v>
      </c>
      <c r="H6" s="19" t="str">
        <f t="shared" si="3"/>
        <v>岩手県　一戸町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0.52</v>
      </c>
      <c r="Q6" s="20">
        <f t="shared" si="3"/>
        <v>100</v>
      </c>
      <c r="R6" s="20">
        <f t="shared" si="3"/>
        <v>3740</v>
      </c>
      <c r="S6" s="20">
        <f t="shared" si="3"/>
        <v>11233</v>
      </c>
      <c r="T6" s="20">
        <f t="shared" si="3"/>
        <v>300.02999999999997</v>
      </c>
      <c r="U6" s="20">
        <f t="shared" si="3"/>
        <v>37.44</v>
      </c>
      <c r="V6" s="20">
        <f t="shared" si="3"/>
        <v>58</v>
      </c>
      <c r="W6" s="20">
        <f t="shared" si="3"/>
        <v>0.02</v>
      </c>
      <c r="X6" s="20">
        <f t="shared" si="3"/>
        <v>2900</v>
      </c>
      <c r="Y6" s="21">
        <f>IF(Y7="",NA(),Y7)</f>
        <v>52.92</v>
      </c>
      <c r="Z6" s="21">
        <f t="shared" ref="Z6:AH6" si="4">IF(Z7="",NA(),Z7)</f>
        <v>55.42</v>
      </c>
      <c r="AA6" s="21">
        <f t="shared" si="4"/>
        <v>54.38</v>
      </c>
      <c r="AB6" s="21">
        <f t="shared" si="4"/>
        <v>50.72</v>
      </c>
      <c r="AC6" s="21">
        <f t="shared" si="4"/>
        <v>53.83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414.83</v>
      </c>
      <c r="BG6" s="21">
        <f t="shared" ref="BG6:BO6" si="7">IF(BG7="",NA(),BG7)</f>
        <v>534.97</v>
      </c>
      <c r="BH6" s="21">
        <f t="shared" si="7"/>
        <v>465.83</v>
      </c>
      <c r="BI6" s="21">
        <f t="shared" si="7"/>
        <v>418.35</v>
      </c>
      <c r="BJ6" s="21">
        <f t="shared" si="7"/>
        <v>381.41</v>
      </c>
      <c r="BK6" s="21">
        <f t="shared" si="7"/>
        <v>855.65</v>
      </c>
      <c r="BL6" s="21">
        <f t="shared" si="7"/>
        <v>862.99</v>
      </c>
      <c r="BM6" s="21">
        <f t="shared" si="7"/>
        <v>782.91</v>
      </c>
      <c r="BN6" s="21">
        <f t="shared" si="7"/>
        <v>783.21</v>
      </c>
      <c r="BO6" s="21">
        <f t="shared" si="7"/>
        <v>902.04</v>
      </c>
      <c r="BP6" s="20" t="str">
        <f>IF(BP7="","",IF(BP7="-","【-】","【"&amp;SUBSTITUTE(TEXT(BP7,"#,##0.00"),"-","△")&amp;"】"))</f>
        <v>【881.57】</v>
      </c>
      <c r="BQ6" s="21">
        <f>IF(BQ7="",NA(),BQ7)</f>
        <v>101.8</v>
      </c>
      <c r="BR6" s="21">
        <f t="shared" ref="BR6:BZ6" si="8">IF(BR7="",NA(),BR7)</f>
        <v>107.28</v>
      </c>
      <c r="BS6" s="21">
        <f t="shared" si="8"/>
        <v>102.71</v>
      </c>
      <c r="BT6" s="21">
        <f t="shared" si="8"/>
        <v>92.16</v>
      </c>
      <c r="BU6" s="21">
        <f t="shared" si="8"/>
        <v>103.37</v>
      </c>
      <c r="BV6" s="21">
        <f t="shared" si="8"/>
        <v>52.23</v>
      </c>
      <c r="BW6" s="21">
        <f t="shared" si="8"/>
        <v>50.06</v>
      </c>
      <c r="BX6" s="21">
        <f t="shared" si="8"/>
        <v>49.38</v>
      </c>
      <c r="BY6" s="21">
        <f t="shared" si="8"/>
        <v>48.53</v>
      </c>
      <c r="BZ6" s="21">
        <f t="shared" si="8"/>
        <v>46.11</v>
      </c>
      <c r="CA6" s="20" t="str">
        <f>IF(CA7="","",IF(CA7="-","【-】","【"&amp;SUBSTITUTE(TEXT(CA7,"#,##0.00"),"-","△")&amp;"】"))</f>
        <v>【46.46】</v>
      </c>
      <c r="CB6" s="21">
        <f>IF(CB7="",NA(),CB7)</f>
        <v>119.75</v>
      </c>
      <c r="CC6" s="21">
        <f t="shared" ref="CC6:CK6" si="9">IF(CC7="",NA(),CC7)</f>
        <v>113.61</v>
      </c>
      <c r="CD6" s="21">
        <f t="shared" si="9"/>
        <v>124.54</v>
      </c>
      <c r="CE6" s="21">
        <f t="shared" si="9"/>
        <v>143.19</v>
      </c>
      <c r="CF6" s="21">
        <f t="shared" si="9"/>
        <v>124.54</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80.95</v>
      </c>
      <c r="CN6" s="21">
        <f t="shared" ref="CN6:CV6" si="10">IF(CN7="",NA(),CN7)</f>
        <v>80.95</v>
      </c>
      <c r="CO6" s="21">
        <f t="shared" si="10"/>
        <v>76.19</v>
      </c>
      <c r="CP6" s="21">
        <f t="shared" si="10"/>
        <v>71.430000000000007</v>
      </c>
      <c r="CQ6" s="21">
        <f t="shared" si="10"/>
        <v>76.19</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35246</v>
      </c>
      <c r="D7" s="23">
        <v>47</v>
      </c>
      <c r="E7" s="23">
        <v>18</v>
      </c>
      <c r="F7" s="23">
        <v>1</v>
      </c>
      <c r="G7" s="23">
        <v>0</v>
      </c>
      <c r="H7" s="23" t="s">
        <v>98</v>
      </c>
      <c r="I7" s="23" t="s">
        <v>99</v>
      </c>
      <c r="J7" s="23" t="s">
        <v>100</v>
      </c>
      <c r="K7" s="23" t="s">
        <v>101</v>
      </c>
      <c r="L7" s="23" t="s">
        <v>102</v>
      </c>
      <c r="M7" s="23" t="s">
        <v>103</v>
      </c>
      <c r="N7" s="24" t="s">
        <v>104</v>
      </c>
      <c r="O7" s="24" t="s">
        <v>105</v>
      </c>
      <c r="P7" s="24">
        <v>0.52</v>
      </c>
      <c r="Q7" s="24">
        <v>100</v>
      </c>
      <c r="R7" s="24">
        <v>3740</v>
      </c>
      <c r="S7" s="24">
        <v>11233</v>
      </c>
      <c r="T7" s="24">
        <v>300.02999999999997</v>
      </c>
      <c r="U7" s="24">
        <v>37.44</v>
      </c>
      <c r="V7" s="24">
        <v>58</v>
      </c>
      <c r="W7" s="24">
        <v>0.02</v>
      </c>
      <c r="X7" s="24">
        <v>2900</v>
      </c>
      <c r="Y7" s="24">
        <v>52.92</v>
      </c>
      <c r="Z7" s="24">
        <v>55.42</v>
      </c>
      <c r="AA7" s="24">
        <v>54.38</v>
      </c>
      <c r="AB7" s="24">
        <v>50.72</v>
      </c>
      <c r="AC7" s="24">
        <v>53.83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414.83</v>
      </c>
      <c r="BG7" s="24">
        <v>534.97</v>
      </c>
      <c r="BH7" s="24">
        <v>465.83</v>
      </c>
      <c r="BI7" s="24">
        <v>418.35</v>
      </c>
      <c r="BJ7" s="24">
        <v>381.41</v>
      </c>
      <c r="BK7" s="24">
        <v>855.65</v>
      </c>
      <c r="BL7" s="24">
        <v>862.99</v>
      </c>
      <c r="BM7" s="24">
        <v>782.91</v>
      </c>
      <c r="BN7" s="24">
        <v>783.21</v>
      </c>
      <c r="BO7" s="24">
        <v>902.04</v>
      </c>
      <c r="BP7" s="24">
        <v>881.57</v>
      </c>
      <c r="BQ7" s="24">
        <v>101.8</v>
      </c>
      <c r="BR7" s="24">
        <v>107.28</v>
      </c>
      <c r="BS7" s="24">
        <v>102.71</v>
      </c>
      <c r="BT7" s="24">
        <v>92.16</v>
      </c>
      <c r="BU7" s="24">
        <v>103.37</v>
      </c>
      <c r="BV7" s="24">
        <v>52.23</v>
      </c>
      <c r="BW7" s="24">
        <v>50.06</v>
      </c>
      <c r="BX7" s="24">
        <v>49.38</v>
      </c>
      <c r="BY7" s="24">
        <v>48.53</v>
      </c>
      <c r="BZ7" s="24">
        <v>46.11</v>
      </c>
      <c r="CA7" s="24">
        <v>46.46</v>
      </c>
      <c r="CB7" s="24">
        <v>119.75</v>
      </c>
      <c r="CC7" s="24">
        <v>113.61</v>
      </c>
      <c r="CD7" s="24">
        <v>124.54</v>
      </c>
      <c r="CE7" s="24">
        <v>143.19</v>
      </c>
      <c r="CF7" s="24">
        <v>124.54</v>
      </c>
      <c r="CG7" s="24">
        <v>294.05</v>
      </c>
      <c r="CH7" s="24">
        <v>309.22000000000003</v>
      </c>
      <c r="CI7" s="24">
        <v>316.97000000000003</v>
      </c>
      <c r="CJ7" s="24">
        <v>326.17</v>
      </c>
      <c r="CK7" s="24">
        <v>336.93</v>
      </c>
      <c r="CL7" s="24">
        <v>339.86</v>
      </c>
      <c r="CM7" s="24">
        <v>80.95</v>
      </c>
      <c r="CN7" s="24">
        <v>80.95</v>
      </c>
      <c r="CO7" s="24">
        <v>76.19</v>
      </c>
      <c r="CP7" s="24">
        <v>71.430000000000007</v>
      </c>
      <c r="CQ7" s="24">
        <v>76.19</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2024-01-26T01:12:20Z</cp:lastPrinted>
  <dcterms:created xsi:type="dcterms:W3CDTF">2023-12-12T03:01:48Z</dcterms:created>
  <dcterms:modified xsi:type="dcterms:W3CDTF">2024-01-30T00:30:13Z</dcterms:modified>
  <cp:category>
  </cp:category>
</cp:coreProperties>
</file>