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564\Desktop\"/>
    </mc:Choice>
  </mc:AlternateContent>
  <xr:revisionPtr revIDLastSave="0" documentId="13_ncr:1_{3B25F109-F53C-4482-B6F0-9B3072334251}" xr6:coauthVersionLast="44" xr6:coauthVersionMax="44" xr10:uidLastSave="{00000000-0000-0000-0000-000000000000}"/>
  <workbookProtection workbookAlgorithmName="SHA-512" workbookHashValue="36PPt4bnkqJzTrFEdc7oUytC4SridmehBi4PiCIuUq0WbqLM4N8P+jsxLw4yxh80gU5JijPZgHdb5UkE7ROtPw==" workbookSaltValue="YfBZpt2PRh5rkMNXfIL3A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<sst xmlns="http://schemas.openxmlformats.org/spreadsheetml/2006/main" count="236" uniqueCount="120">
  <si>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</si>
  <si>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</si>
  <si>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</si>
  <si>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</si>
  <si>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</si>
  <si>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</si>
  <si>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</si>
  <si>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</si>
  <si>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</si>
  <si>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</si>
  <si>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</si>
  <si>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</si>
  <si>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</si>
  <si>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</si>
  <si>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</si>
  <si>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</si>
  <si>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</si>
  <si>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</si>
  <si>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</si>
  <si>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</si>
  <si>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</si>
  <si>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</si>
  <si>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</si>
  <si>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</si>
  <si>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</si>
  <si>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</si>
  <si>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</si>
  <si>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</si>
  <si>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</si>
  <si>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</si>
  <si>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</si>
  <si>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</si>
  <si>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</si>
  <si>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</si>
  <si>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</si>
  <si>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</si>
  <si>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</si>
  <si>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</si>
  <si>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</si>
  <si>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</si>
  <si>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</si>
  <si>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</si>
  <si>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</si>
  <si>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</si>
  <si>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</si>
  <si>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</si>
  <si>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</si>
  <si>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</si>
  <si>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</si>
  <si>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</si>
  <si>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</si>
  <si>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</si>
  <si>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</si>
  <si>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</si>
  <si>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</si>
  <si>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</si>
  <si>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</si>
  <si>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</si>
  <si>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</si>
  <si>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</si>
  <si>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</si>
  <si>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</si>
  <si>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</si>
  <si>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</si>
  <si>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</si>
  <si>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</si>
  <si>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</si>
  <si>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</si>
  <si>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</si>
  <si>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</si>
  <si>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</si>
  <si>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</si>
  <si>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</si>
  <si>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</si>
  <si>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</si>
  <si>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</si>
  <si>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</si>
  <si>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</si>
  <si>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</si>
  <si>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</si>
  <si>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</si>
  <si>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</si>
  <si>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</si>
  <si>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</si>
  <si>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</si>
  <si>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</si>
  <si>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</si>
  <si>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</si>
  <si>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</si>
  <si>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</si>
  <si>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</si>
  <si>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</si>
  <si>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</si>
  <si>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</si>
  <si>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</si>
  <si>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</si>
  <si>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</si>
  <si>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</si>
  <si>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</si>
  <si>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</si>
  <si>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</si>
  <si>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</si>
  <si>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</si>
  <si>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</si>
  <si>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</si>
  <si>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</si>
  <si>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</si>
  <si>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</si>
  <si>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</si>
  <si>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</si>
  <si>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</si>
  <si>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</si>
  <si>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</si>
  <si>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</si>
  <si>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</si>
  <si>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</si>
  <si>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</si>
  <si>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t>
    </r>
    <r>
      <rPr>
        <sz val="11"/>
        <rFont val="ＭＳ ゴシック"/>
        <family val="3"/>
        <charset val="128"/>
      </rPr>
      <t>下水道管渠の法定耐用年数は、一般的に50年とされている。
　当町の下水道事業は供用開始から20年を経過したばかりであり、小規模な修繕を除き、管渠自体に関する修繕、更新等を行う計画はない。</t>
    </r>
    <rPh sb="88" eb="90">
      <t>ケイカク</t>
    </rPh>
    <phoneticPr fontId="4"/>
  </si>
  <si>
    <t>①収益的収支比率については、他会計繰入金の減等により総収益が減少した一方で、建設改良費の増等により比率は低下した。今後は元利償還金が減少傾向にあるが、終末処理場改築更新工事のため起債を行う予定であることから、以降は新規の地方債発行の抑制及び使用料収入の確保、維持管理経費の削減に努め、より改善を図る必要がある。
④企業債残高対事業規模比率については、処理区域の拡大に伴う管渠整備が概ね終了したため、企業債残高は減少していく見込みである。今後は処理場における改築工事を実施していく予定であるが、企業債残高が単年度で急増することのないよう、事業費を平準化し計画的に地方債発行を行う必要がある。
⑤経費回収率については、Ｈ30年度から増加傾向にあったが、R2から現在にかけてはやや減少傾向にあり、使用料対象経費を賄えていない状況にある。今後は水洗化率の更なる向上に努め、使用料収入確保を行うと共に、地方公営企業会計に移行することにより経営状況を的確に把握し、経営の健全化と効率化を図る必要がある。また、元利償還金が汚水処理費の半数以上を占めているが、今後は減少傾向にあるため、新規の地方債発行の抑制及び効率的な施設管理を行い経費削減に努める必要がある。
⑥汚水処理原価については、類似団体平均より高水準となっているが、水洗化率の向上による有収水量の増加及び効率的な施設管理による経費削減に努める必要がある。
⑦施設利用率については、類似団体に比べ良好な数値となっており、今後、接続件数の増加に伴い上昇していくと予測される。
⑧水洗化率については、管渠整備に伴う処理区域拡大が概ね完了したため、処理区域内の未接続世帯に対して水洗化による環境衛生面での効果や水洗化支援策などの広報周知等を行い、水洗化促進に一層取り組む必要がある。</t>
    <rPh sb="38" eb="40">
      <t>ケンセツ</t>
    </rPh>
    <rPh sb="40" eb="43">
      <t>カイリョウヒ</t>
    </rPh>
    <rPh sb="75" eb="77">
      <t>シュウマツ</t>
    </rPh>
    <rPh sb="77" eb="80">
      <t>ショリジョウ</t>
    </rPh>
    <rPh sb="80" eb="82">
      <t>カイチク</t>
    </rPh>
    <rPh sb="82" eb="84">
      <t>コウシン</t>
    </rPh>
    <rPh sb="84" eb="86">
      <t>コウジ</t>
    </rPh>
    <rPh sb="89" eb="91">
      <t>キサイ</t>
    </rPh>
    <rPh sb="92" eb="93">
      <t>オコナ</t>
    </rPh>
    <rPh sb="94" eb="96">
      <t>ヨテイ</t>
    </rPh>
    <rPh sb="104" eb="106">
      <t>イコウ</t>
    </rPh>
    <rPh sb="328" eb="330">
      <t>ゲンザイ</t>
    </rPh>
    <rPh sb="337" eb="339">
      <t>ゲンショウ</t>
    </rPh>
    <rPh sb="339" eb="341">
      <t>ケイコウ</t>
    </rPh>
    <rPh sb="365" eb="367">
      <t>コンゴ</t>
    </rPh>
    <rPh sb="368" eb="369">
      <t>ミズ</t>
    </rPh>
    <rPh sb="373" eb="374">
      <t>サラ</t>
    </rPh>
    <rPh sb="393" eb="394">
      <t>トモ</t>
    </rPh>
    <rPh sb="396" eb="398">
      <t>チホウ</t>
    </rPh>
    <rPh sb="398" eb="400">
      <t>コウエイ</t>
    </rPh>
    <rPh sb="400" eb="402">
      <t>キギョウ</t>
    </rPh>
    <rPh sb="402" eb="404">
      <t>カイケイ</t>
    </rPh>
    <rPh sb="405" eb="407">
      <t>セイカク</t>
    </rPh>
    <rPh sb="414" eb="416">
      <t>ケイエイ</t>
    </rPh>
    <rPh sb="416" eb="418">
      <t>ジョウキョウ</t>
    </rPh>
    <rPh sb="419" eb="421">
      <t>テキカク</t>
    </rPh>
    <rPh sb="422" eb="423">
      <t>ツト</t>
    </rPh>
    <rPh sb="426" eb="428">
      <t>ケイエイ</t>
    </rPh>
    <rPh sb="429" eb="432">
      <t>ケンゼンカ</t>
    </rPh>
    <rPh sb="433" eb="436">
      <t>コウリツカ</t>
    </rPh>
    <rPh sb="437" eb="438">
      <t>ハカ</t>
    </rPh>
    <rPh sb="439" eb="441">
      <t>ヒツヨウ</t>
    </rPh>
    <phoneticPr fontId="4"/>
  </si>
  <si>
    <t>　下水道事業は供用開始から20年を経過し、これまで管渠延長に伴う区域拡大を優先して行ってきたが、整備が概ね完了したため、経営指標としては全体として改善されていくことが想定される。
　今後は処理場における改築工事を行う予定であるが、計画的な改築工事を行い、地方債の新規発行の抑制に取り組み、元利償還金の負担を抑制することが必要である。
　同時に、水洗化による環境衛生面での効果、水洗化支援策などの広報周知等を行うことで、使用料収入の確保に一層取り組むことが必要である。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</si>
</sst>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2A-4997-9D2F-0EE04C5DD6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E22A-4997-9D2F-0EE04C5DD6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54.16</c:v>
                </c:pt>
                <c:pt idx="1">
                  <c:v>54.16</c:v>
                </c:pt>
                <c:pt idx="2">
                  <c:v>52.72</c:v>
                </c:pt>
                <c:pt idx="3">
                  <c:v>51.93</c:v>
                </c:pt>
                <c:pt idx="4">
                  <c:v>52.59</c:v>
                </c:pt>
              </c:numCache>
            </c:numRef>
          </c:val>
          <c:extLst>
            <c:ext xmlns:c16="http://schemas.microsoft.com/office/drawing/2014/chart" uri="{C3380CC4-5D6E-409C-BE32-E72D297353CC}">
              <c16:uniqueId val="{00000000-6797-4FE3-9CD6-8511BC56F2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6797-4FE3-9CD6-8511BC56F2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67.03</c:v>
                </c:pt>
                <c:pt idx="1">
                  <c:v>67.59</c:v>
                </c:pt>
                <c:pt idx="2">
                  <c:v>67.91</c:v>
                </c:pt>
                <c:pt idx="3">
                  <c:v>68.12</c:v>
                </c:pt>
                <c:pt idx="4">
                  <c:v>69.11</c:v>
                </c:pt>
              </c:numCache>
            </c:numRef>
          </c:val>
          <c:extLst>
            <c:ext xmlns:c16="http://schemas.microsoft.com/office/drawing/2014/chart" uri="{C3380CC4-5D6E-409C-BE32-E72D297353CC}">
              <c16:uniqueId val="{00000000-FAB6-498B-8999-4F934886EE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FAB6-498B-8999-4F934886EE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68.2</c:v>
                </c:pt>
                <c:pt idx="1">
                  <c:v>68.66</c:v>
                </c:pt>
                <c:pt idx="2">
                  <c:v>68.239999999999995</c:v>
                </c:pt>
                <c:pt idx="3">
                  <c:v>63.14</c:v>
                </c:pt>
                <c:pt idx="4">
                  <c:v>59.3</c:v>
                </c:pt>
              </c:numCache>
            </c:numRef>
          </c:val>
          <c:extLst>
            <c:ext xmlns:c16="http://schemas.microsoft.com/office/drawing/2014/chart" uri="{C3380CC4-5D6E-409C-BE32-E72D297353CC}">
              <c16:uniqueId val="{00000000-7C6F-4311-9CD5-83ABB3579F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6F-4311-9CD5-83ABB3579F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A3-4CDF-94A7-371F2B6646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3-4CDF-94A7-371F2B6646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79-43E6-9CAF-1E96801DB9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79-43E6-9CAF-1E96801DB9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3A-44A1-85F3-2F7BE8D2EA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3A-44A1-85F3-2F7BE8D2EA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FC-4CBA-A17A-A3D8050172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C-4CBA-A17A-A3D8050172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2299.5700000000002</c:v>
                </c:pt>
                <c:pt idx="1">
                  <c:v>2049.1999999999998</c:v>
                </c:pt>
                <c:pt idx="2">
                  <c:v>1879.28</c:v>
                </c:pt>
                <c:pt idx="3">
                  <c:v>1867.42</c:v>
                </c:pt>
                <c:pt idx="4">
                  <c:v>1826.71</c:v>
                </c:pt>
              </c:numCache>
            </c:numRef>
          </c:val>
          <c:extLst>
            <c:ext xmlns:c16="http://schemas.microsoft.com/office/drawing/2014/chart" uri="{C3380CC4-5D6E-409C-BE32-E72D297353CC}">
              <c16:uniqueId val="{00000000-E3DC-4372-8476-EB038DBAD7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E3DC-4372-8476-EB038DBAD7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49.15</c:v>
                </c:pt>
                <c:pt idx="1">
                  <c:v>52.07</c:v>
                </c:pt>
                <c:pt idx="2">
                  <c:v>52.05</c:v>
                </c:pt>
                <c:pt idx="3">
                  <c:v>47.37</c:v>
                </c:pt>
                <c:pt idx="4">
                  <c:v>42.71</c:v>
                </c:pt>
              </c:numCache>
            </c:numRef>
          </c:val>
          <c:extLst>
            <c:ext xmlns:c16="http://schemas.microsoft.com/office/drawing/2014/chart" uri="{C3380CC4-5D6E-409C-BE32-E72D297353CC}">
              <c16:uniqueId val="{00000000-B598-4E86-8714-3237C32A78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B598-4E86-8714-3237C32A78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501.31</c:v>
                </c:pt>
                <c:pt idx="1">
                  <c:v>477.27</c:v>
                </c:pt>
                <c:pt idx="2">
                  <c:v>484.37</c:v>
                </c:pt>
                <c:pt idx="3">
                  <c:v>532.65</c:v>
                </c:pt>
                <c:pt idx="4">
                  <c:v>592.16999999999996</c:v>
                </c:pt>
              </c:numCache>
            </c:numRef>
          </c:val>
          <c:extLst>
            <c:ext xmlns:c16="http://schemas.microsoft.com/office/drawing/2014/chart" uri="{C3380CC4-5D6E-409C-BE32-E72D297353CC}">
              <c16:uniqueId val="{00000000-EB35-41BB-80E2-C691B52441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EB35-41BB-80E2-C691B52441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53" zoomScale="145" zoomScaleNormal="14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一戸町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11233</v>
      </c>
      <c r="AM8" s="42"/>
      <c r="AN8" s="42"/>
      <c r="AO8" s="42"/>
      <c r="AP8" s="42"/>
      <c r="AQ8" s="42"/>
      <c r="AR8" s="42"/>
      <c r="AS8" s="42"/>
      <c r="AT8" s="35">
        <f>データ!T6</f>
        <v>300.02999999999997</v>
      </c>
      <c r="AU8" s="35"/>
      <c r="AV8" s="35"/>
      <c r="AW8" s="35"/>
      <c r="AX8" s="35"/>
      <c r="AY8" s="35"/>
      <c r="AZ8" s="35"/>
      <c r="BA8" s="35"/>
      <c r="BB8" s="35">
        <f>データ!U6</f>
        <v>37.44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35.200000000000003</v>
      </c>
      <c r="Q10" s="35"/>
      <c r="R10" s="35"/>
      <c r="S10" s="35"/>
      <c r="T10" s="35"/>
      <c r="U10" s="35"/>
      <c r="V10" s="35"/>
      <c r="W10" s="35">
        <f>データ!Q6</f>
        <v>100</v>
      </c>
      <c r="X10" s="35"/>
      <c r="Y10" s="35"/>
      <c r="Z10" s="35"/>
      <c r="AA10" s="35"/>
      <c r="AB10" s="35"/>
      <c r="AC10" s="35"/>
      <c r="AD10" s="42">
        <f>データ!R6</f>
        <v>4180</v>
      </c>
      <c r="AE10" s="42"/>
      <c r="AF10" s="42"/>
      <c r="AG10" s="42"/>
      <c r="AH10" s="42"/>
      <c r="AI10" s="42"/>
      <c r="AJ10" s="42"/>
      <c r="AK10" s="2"/>
      <c r="AL10" s="42">
        <f>データ!V6</f>
        <v>3917</v>
      </c>
      <c r="AM10" s="42"/>
      <c r="AN10" s="42"/>
      <c r="AO10" s="42"/>
      <c r="AP10" s="42"/>
      <c r="AQ10" s="42"/>
      <c r="AR10" s="42"/>
      <c r="AS10" s="42"/>
      <c r="AT10" s="35">
        <f>データ!W6</f>
        <v>2.35</v>
      </c>
      <c r="AU10" s="35"/>
      <c r="AV10" s="35"/>
      <c r="AW10" s="35"/>
      <c r="AX10" s="35"/>
      <c r="AY10" s="35"/>
      <c r="AZ10" s="35"/>
      <c r="BA10" s="35"/>
      <c r="BB10" s="35">
        <f>データ!X6</f>
        <v>1666.81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119</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0mKPQzI7V39gC63eRU42f2HMX0mJqMReG12FOnTvB+O6M1bO5ass/6fn8EDbGabiW38dl9vVHWRSUgvevzKdCQ==" saltValue="fvQtw6Tem9zpeuN2yFa8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0" t="s">
        <v>54</v>
      </c>
      <c r="I3" s="81"/>
      <c r="J3" s="81"/>
      <c r="K3" s="81"/>
      <c r="L3" s="81"/>
      <c r="M3" s="81"/>
      <c r="N3" s="81"/>
      <c r="O3" s="81"/>
      <c r="P3" s="81"/>
      <c r="Q3" s="81"/>
      <c r="R3" s="81"/>
      <c r="S3" s="81"/>
      <c r="T3" s="81"/>
      <c r="U3" s="81"/>
      <c r="V3" s="81"/>
      <c r="W3" s="81"/>
      <c r="X3" s="82"/>
      <c r="Y3" s="86"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57</v>
      </c>
      <c r="B4" s="16"/>
      <c r="C4" s="16"/>
      <c r="D4" s="16"/>
      <c r="E4" s="16"/>
      <c r="F4" s="16"/>
      <c r="G4" s="16"/>
      <c r="H4" s="83"/>
      <c r="I4" s="84"/>
      <c r="J4" s="84"/>
      <c r="K4" s="84"/>
      <c r="L4" s="84"/>
      <c r="M4" s="84"/>
      <c r="N4" s="84"/>
      <c r="O4" s="84"/>
      <c r="P4" s="84"/>
      <c r="Q4" s="84"/>
      <c r="R4" s="84"/>
      <c r="S4" s="84"/>
      <c r="T4" s="84"/>
      <c r="U4" s="84"/>
      <c r="V4" s="84"/>
      <c r="W4" s="84"/>
      <c r="X4" s="85"/>
      <c r="Y4" s="79" t="s">
        <v>58</v>
      </c>
      <c r="Z4" s="79"/>
      <c r="AA4" s="79"/>
      <c r="AB4" s="79"/>
      <c r="AC4" s="79"/>
      <c r="AD4" s="79"/>
      <c r="AE4" s="79"/>
      <c r="AF4" s="79"/>
      <c r="AG4" s="79"/>
      <c r="AH4" s="79"/>
      <c r="AI4" s="79"/>
      <c r="AJ4" s="79" t="s">
        <v>59</v>
      </c>
      <c r="AK4" s="79"/>
      <c r="AL4" s="79"/>
      <c r="AM4" s="79"/>
      <c r="AN4" s="79"/>
      <c r="AO4" s="79"/>
      <c r="AP4" s="79"/>
      <c r="AQ4" s="79"/>
      <c r="AR4" s="79"/>
      <c r="AS4" s="79"/>
      <c r="AT4" s="79"/>
      <c r="AU4" s="79" t="s">
        <v>60</v>
      </c>
      <c r="AV4" s="79"/>
      <c r="AW4" s="79"/>
      <c r="AX4" s="79"/>
      <c r="AY4" s="79"/>
      <c r="AZ4" s="79"/>
      <c r="BA4" s="79"/>
      <c r="BB4" s="79"/>
      <c r="BC4" s="79"/>
      <c r="BD4" s="79"/>
      <c r="BE4" s="79"/>
      <c r="BF4" s="79" t="s">
        <v>61</v>
      </c>
      <c r="BG4" s="79"/>
      <c r="BH4" s="79"/>
      <c r="BI4" s="79"/>
      <c r="BJ4" s="79"/>
      <c r="BK4" s="79"/>
      <c r="BL4" s="79"/>
      <c r="BM4" s="79"/>
      <c r="BN4" s="79"/>
      <c r="BO4" s="79"/>
      <c r="BP4" s="79"/>
      <c r="BQ4" s="79" t="s">
        <v>62</v>
      </c>
      <c r="BR4" s="79"/>
      <c r="BS4" s="79"/>
      <c r="BT4" s="79"/>
      <c r="BU4" s="79"/>
      <c r="BV4" s="79"/>
      <c r="BW4" s="79"/>
      <c r="BX4" s="79"/>
      <c r="BY4" s="79"/>
      <c r="BZ4" s="79"/>
      <c r="CA4" s="79"/>
      <c r="CB4" s="79" t="s">
        <v>63</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35246</v>
      </c>
      <c r="D6" s="19">
        <f t="shared" si="3"/>
        <v>47</v>
      </c>
      <c r="E6" s="19">
        <f t="shared" si="3"/>
        <v>17</v>
      </c>
      <c r="F6" s="19">
        <f t="shared" si="3"/>
        <v>1</v>
      </c>
      <c r="G6" s="19">
        <f t="shared" si="3"/>
        <v>0</v>
      </c>
      <c r="H6" s="19" t="str">
        <f t="shared" si="3"/>
        <v>岩手県　一戸町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35.200000000000003</v>
      </c>
      <c r="Q6" s="20">
        <f t="shared" si="3"/>
        <v>100</v>
      </c>
      <c r="R6" s="20">
        <f t="shared" si="3"/>
        <v>4180</v>
      </c>
      <c r="S6" s="20">
        <f t="shared" si="3"/>
        <v>11233</v>
      </c>
      <c r="T6" s="20">
        <f t="shared" si="3"/>
        <v>300.02999999999997</v>
      </c>
      <c r="U6" s="20">
        <f t="shared" si="3"/>
        <v>37.44</v>
      </c>
      <c r="V6" s="20">
        <f t="shared" si="3"/>
        <v>3917</v>
      </c>
      <c r="W6" s="20">
        <f t="shared" si="3"/>
        <v>2.35</v>
      </c>
      <c r="X6" s="20">
        <f t="shared" si="3"/>
        <v>1666.81</v>
      </c>
      <c r="Y6" s="21">
        <f>IF(Y7="",NA(),Y7)</f>
        <v>68.2</v>
      </c>
      <c r="Z6" s="21">
        <f t="shared" ref="Z6:AH6" si="4">IF(Z7="",NA(),Z7)</f>
        <v>68.66</v>
      </c>
      <c r="AA6" s="21">
        <f t="shared" si="4"/>
        <v>68.239999999999995</v>
      </c>
      <c r="AB6" s="21">
        <f t="shared" si="4"/>
        <v>63.14</v>
      </c>
      <c r="AC6" s="21">
        <f t="shared" si="4"/>
        <v>59.3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2299.5700000000002</v>
      </c>
      <c r="BG6" s="21">
        <f t="shared" ref="BG6:BO6" si="7">IF(BG7="",NA(),BG7)</f>
        <v>2049.1999999999998</v>
      </c>
      <c r="BH6" s="21">
        <f t="shared" si="7"/>
        <v>1879.28</v>
      </c>
      <c r="BI6" s="21">
        <f t="shared" si="7"/>
        <v>1867.42</v>
      </c>
      <c r="BJ6" s="21">
        <f t="shared" si="7"/>
        <v>1826.71</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49.15</v>
      </c>
      <c r="BR6" s="21">
        <f t="shared" ref="BR6:BZ6" si="8">IF(BR7="",NA(),BR7)</f>
        <v>52.07</v>
      </c>
      <c r="BS6" s="21">
        <f t="shared" si="8"/>
        <v>52.05</v>
      </c>
      <c r="BT6" s="21">
        <f t="shared" si="8"/>
        <v>47.37</v>
      </c>
      <c r="BU6" s="21">
        <f t="shared" si="8"/>
        <v>42.71</v>
      </c>
      <c r="BV6" s="21">
        <f t="shared" si="8"/>
        <v>78.92</v>
      </c>
      <c r="BW6" s="21">
        <f t="shared" si="8"/>
        <v>74.17</v>
      </c>
      <c r="BX6" s="21">
        <f t="shared" si="8"/>
        <v>79.77</v>
      </c>
      <c r="BY6" s="21">
        <f t="shared" si="8"/>
        <v>79.63</v>
      </c>
      <c r="BZ6" s="21">
        <f t="shared" si="8"/>
        <v>76.78</v>
      </c>
      <c r="CA6" s="20" t="str">
        <f>IF(CA7="","",IF(CA7="-","【-】","【"&amp;SUBSTITUTE(TEXT(CA7,"#,##0.00"),"-","△")&amp;"】"))</f>
        <v>【97.61】</v>
      </c>
      <c r="CB6" s="21">
        <f>IF(CB7="",NA(),CB7)</f>
        <v>501.31</v>
      </c>
      <c r="CC6" s="21">
        <f t="shared" ref="CC6:CK6" si="9">IF(CC7="",NA(),CC7)</f>
        <v>477.27</v>
      </c>
      <c r="CD6" s="21">
        <f t="shared" si="9"/>
        <v>484.37</v>
      </c>
      <c r="CE6" s="21">
        <f t="shared" si="9"/>
        <v>532.65</v>
      </c>
      <c r="CF6" s="21">
        <f t="shared" si="9"/>
        <v>592.16999999999996</v>
      </c>
      <c r="CG6" s="21">
        <f t="shared" si="9"/>
        <v>220.31</v>
      </c>
      <c r="CH6" s="21">
        <f t="shared" si="9"/>
        <v>230.95</v>
      </c>
      <c r="CI6" s="21">
        <f t="shared" si="9"/>
        <v>214.56</v>
      </c>
      <c r="CJ6" s="21">
        <f t="shared" si="9"/>
        <v>213.66</v>
      </c>
      <c r="CK6" s="21">
        <f t="shared" si="9"/>
        <v>224.31</v>
      </c>
      <c r="CL6" s="20" t="str">
        <f>IF(CL7="","",IF(CL7="-","【-】","【"&amp;SUBSTITUTE(TEXT(CL7,"#,##0.00"),"-","△")&amp;"】"))</f>
        <v>【138.29】</v>
      </c>
      <c r="CM6" s="21">
        <f>IF(CM7="",NA(),CM7)</f>
        <v>54.16</v>
      </c>
      <c r="CN6" s="21">
        <f t="shared" ref="CN6:CV6" si="10">IF(CN7="",NA(),CN7)</f>
        <v>54.16</v>
      </c>
      <c r="CO6" s="21">
        <f t="shared" si="10"/>
        <v>52.72</v>
      </c>
      <c r="CP6" s="21">
        <f t="shared" si="10"/>
        <v>51.93</v>
      </c>
      <c r="CQ6" s="21">
        <f t="shared" si="10"/>
        <v>52.59</v>
      </c>
      <c r="CR6" s="21">
        <f t="shared" si="10"/>
        <v>49.68</v>
      </c>
      <c r="CS6" s="21">
        <f t="shared" si="10"/>
        <v>49.27</v>
      </c>
      <c r="CT6" s="21">
        <f t="shared" si="10"/>
        <v>49.47</v>
      </c>
      <c r="CU6" s="21">
        <f t="shared" si="10"/>
        <v>48.19</v>
      </c>
      <c r="CV6" s="21">
        <f t="shared" si="10"/>
        <v>47.32</v>
      </c>
      <c r="CW6" s="20" t="str">
        <f>IF(CW7="","",IF(CW7="-","【-】","【"&amp;SUBSTITUTE(TEXT(CW7,"#,##0.00"),"-","△")&amp;"】"))</f>
        <v>【59.10】</v>
      </c>
      <c r="CX6" s="21">
        <f>IF(CX7="",NA(),CX7)</f>
        <v>67.03</v>
      </c>
      <c r="CY6" s="21">
        <f t="shared" ref="CY6:DG6" si="11">IF(CY7="",NA(),CY7)</f>
        <v>67.59</v>
      </c>
      <c r="CZ6" s="21">
        <f t="shared" si="11"/>
        <v>67.91</v>
      </c>
      <c r="DA6" s="21">
        <f t="shared" si="11"/>
        <v>68.12</v>
      </c>
      <c r="DB6" s="21">
        <f t="shared" si="11"/>
        <v>69.11</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35246</v>
      </c>
      <c r="D7" s="23">
        <v>47</v>
      </c>
      <c r="E7" s="23">
        <v>17</v>
      </c>
      <c r="F7" s="23">
        <v>1</v>
      </c>
      <c r="G7" s="23">
        <v>0</v>
      </c>
      <c r="H7" s="23" t="s">
        <v>98</v>
      </c>
      <c r="I7" s="23" t="s">
        <v>99</v>
      </c>
      <c r="J7" s="23" t="s">
        <v>100</v>
      </c>
      <c r="K7" s="23" t="s">
        <v>101</v>
      </c>
      <c r="L7" s="23" t="s">
        <v>102</v>
      </c>
      <c r="M7" s="23" t="s">
        <v>103</v>
      </c>
      <c r="N7" s="24" t="s">
        <v>104</v>
      </c>
      <c r="O7" s="24" t="s">
        <v>105</v>
      </c>
      <c r="P7" s="24">
        <v>35.200000000000003</v>
      </c>
      <c r="Q7" s="24">
        <v>100</v>
      </c>
      <c r="R7" s="24">
        <v>4180</v>
      </c>
      <c r="S7" s="24">
        <v>11233</v>
      </c>
      <c r="T7" s="24">
        <v>300.02999999999997</v>
      </c>
      <c r="U7" s="24">
        <v>37.44</v>
      </c>
      <c r="V7" s="24">
        <v>3917</v>
      </c>
      <c r="W7" s="24">
        <v>2.35</v>
      </c>
      <c r="X7" s="24">
        <v>1666.81</v>
      </c>
      <c r="Y7" s="24">
        <v>68.2</v>
      </c>
      <c r="Z7" s="24">
        <v>68.66</v>
      </c>
      <c r="AA7" s="24">
        <v>68.239999999999995</v>
      </c>
      <c r="AB7" s="24">
        <v>63.14</v>
      </c>
      <c r="AC7" s="24">
        <v>59.3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2299.5700000000002</v>
      </c>
      <c r="BG7" s="24">
        <v>2049.1999999999998</v>
      </c>
      <c r="BH7" s="24">
        <v>1879.28</v>
      </c>
      <c r="BI7" s="24">
        <v>1867.42</v>
      </c>
      <c r="BJ7" s="24">
        <v>1826.71</v>
      </c>
      <c r="BK7" s="24">
        <v>1048.23</v>
      </c>
      <c r="BL7" s="24">
        <v>1130.42</v>
      </c>
      <c r="BM7" s="24">
        <v>1245.0999999999999</v>
      </c>
      <c r="BN7" s="24">
        <v>1108.8</v>
      </c>
      <c r="BO7" s="24">
        <v>1194.56</v>
      </c>
      <c r="BP7" s="24">
        <v>652.82000000000005</v>
      </c>
      <c r="BQ7" s="24">
        <v>49.15</v>
      </c>
      <c r="BR7" s="24">
        <v>52.07</v>
      </c>
      <c r="BS7" s="24">
        <v>52.05</v>
      </c>
      <c r="BT7" s="24">
        <v>47.37</v>
      </c>
      <c r="BU7" s="24">
        <v>42.71</v>
      </c>
      <c r="BV7" s="24">
        <v>78.92</v>
      </c>
      <c r="BW7" s="24">
        <v>74.17</v>
      </c>
      <c r="BX7" s="24">
        <v>79.77</v>
      </c>
      <c r="BY7" s="24">
        <v>79.63</v>
      </c>
      <c r="BZ7" s="24">
        <v>76.78</v>
      </c>
      <c r="CA7" s="24">
        <v>97.61</v>
      </c>
      <c r="CB7" s="24">
        <v>501.31</v>
      </c>
      <c r="CC7" s="24">
        <v>477.27</v>
      </c>
      <c r="CD7" s="24">
        <v>484.37</v>
      </c>
      <c r="CE7" s="24">
        <v>532.65</v>
      </c>
      <c r="CF7" s="24">
        <v>592.16999999999996</v>
      </c>
      <c r="CG7" s="24">
        <v>220.31</v>
      </c>
      <c r="CH7" s="24">
        <v>230.95</v>
      </c>
      <c r="CI7" s="24">
        <v>214.56</v>
      </c>
      <c r="CJ7" s="24">
        <v>213.66</v>
      </c>
      <c r="CK7" s="24">
        <v>224.31</v>
      </c>
      <c r="CL7" s="24">
        <v>138.29</v>
      </c>
      <c r="CM7" s="24">
        <v>54.16</v>
      </c>
      <c r="CN7" s="24">
        <v>54.16</v>
      </c>
      <c r="CO7" s="24">
        <v>52.72</v>
      </c>
      <c r="CP7" s="24">
        <v>51.93</v>
      </c>
      <c r="CQ7" s="24">
        <v>52.59</v>
      </c>
      <c r="CR7" s="24">
        <v>49.68</v>
      </c>
      <c r="CS7" s="24">
        <v>49.27</v>
      </c>
      <c r="CT7" s="24">
        <v>49.47</v>
      </c>
      <c r="CU7" s="24">
        <v>48.19</v>
      </c>
      <c r="CV7" s="24">
        <v>47.32</v>
      </c>
      <c r="CW7" s="24">
        <v>59.1</v>
      </c>
      <c r="CX7" s="24">
        <v>67.03</v>
      </c>
      <c r="CY7" s="24">
        <v>67.59</v>
      </c>
      <c r="CZ7" s="24">
        <v>67.91</v>
      </c>
      <c r="DA7" s="24">
        <v>68.12</v>
      </c>
      <c r="DB7" s="24">
        <v>69.11</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cp:lastPrinted>2024-01-25T08:04:04Z</cp:lastPrinted>
  <dcterms:created xsi:type="dcterms:W3CDTF">2023-12-12T02:46:14Z</dcterms:created>
  <dcterms:modified xsi:type="dcterms:W3CDTF">2024-03-05T04:12:17Z</dcterms:modified>
  <cp:category>
  </cp:category>
</cp:coreProperties>
</file>