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l03524fs\共有\水環境課\下水道係共有\08．地方公営企業関係\03 経営比較分析表\R4\33 一戸町\【経営比較分析表】2022_035246_47_1718\提出用\"/>
    </mc:Choice>
  </mc:AlternateContent>
  <xr:revisionPtr revIDLastSave="0" documentId="13_ncr:1_{80BB771D-E662-4936-B844-9F236A396096}" xr6:coauthVersionLast="44" xr6:coauthVersionMax="44" xr10:uidLastSave="{00000000-0000-0000-0000-000000000000}"/>
  <workbookProtection workbookAlgorithmName="SHA-512" workbookHashValue="iNNx46hXv8fwxHU5Iz4dExiGjPRIH1w6zc0uCvfb9oGiLPiUiSNC9e3ViQpYpd5EIbH81SsyQ70wVNH1J/HfdA==" workbookSaltValue="KoIDVFYvZFRU9FpJAE1quw==" workbookSpinCount="100000" lockStructure="1"/>
  <bookViews>
    <workbookView xWindow="-120" yWindow="-120" windowWidth="29040" windowHeight="158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P6" i="5"/>
  <c r="P10" i="4" s="1"/>
  <c r="O6" i="5"/>
  <c r="I10" i="4" s="1"/>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E86" i="4"/>
  <c r="AT10" i="4"/>
  <c r="AL10" i="4"/>
  <c r="AD10" i="4"/>
  <c r="W10" i="4"/>
  <c r="B10" i="4"/>
  <c r="AL8" i="4"/>
  <c r="AD8" i="4"/>
  <c r="P8" i="4"/>
  <c r="I8" i="4"/>
  <c r="B8" i="4"/>
</calcChain>
</file>

<file path=xl/sharedStrings.xml><?xml version="1.0" encoding="utf-8"?>
<sst xmlns="http://schemas.openxmlformats.org/spreadsheetml/2006/main" count="247" uniqueCount="120">
  <si>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</si>
  <si>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</si>
  <si>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</si>
  <si>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</si>
  <si>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</si>
  <si>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</si>
  <si>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</si>
  <si>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</si>
  <si>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</si>
  <si>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</si>
  <si>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</si>
  <si>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</si>
  <si>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</si>
  <si>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</si>
  <si>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</si>
  <si>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</si>
  <si>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</si>
  <si>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</si>
  <si>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</si>
  <si>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</si>
  <si>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</si>
  <si>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</si>
  <si>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</si>
  <si>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</si>
  <si>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</si>
  <si>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</si>
  <si>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</si>
  <si>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</si>
  <si>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</si>
  <si>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</si>
  <si>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</si>
  <si>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</si>
  <si>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</si>
  <si>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</si>
  <si>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</si>
  <si>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</si>
  <si>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</si>
  <si>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</si>
  <si>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</si>
  <si>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</si>
  <si>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</si>
  <si>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</si>
  <si>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</si>
  <si>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</si>
  <si>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</si>
  <si>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</si>
  <si>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</si>
  <si>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</si>
  <si>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</si>
  <si>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</si>
  <si>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</si>
  <si>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</si>
  <si>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</si>
  <si>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</si>
  <si>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</si>
  <si>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</si>
  <si>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</si>
  <si>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</si>
  <si>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</si>
  <si>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</si>
  <si>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</si>
  <si>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</si>
  <si>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</si>
  <si>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</si>
  <si>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</si>
  <si>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</si>
  <si>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</si>
  <si>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</si>
  <si>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</si>
  <si>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</si>
  <si>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</si>
  <si>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</si>
  <si>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</si>
  <si>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</si>
  <si>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</si>
  <si>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</si>
  <si>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</si>
  <si>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</si>
  <si>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</si>
  <si>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</si>
  <si>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</si>
  <si>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</si>
  <si>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</si>
  <si>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</si>
  <si>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</si>
  <si>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</si>
  <si>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</si>
  <si>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</si>
  <si>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</si>
  <si>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</si>
  <si>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</si>
  <si>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</si>
  <si>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</si>
  <si>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</si>
  <si>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</si>
  <si>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</si>
  <si>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</si>
  <si>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</si>
  <si>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岩手県　一戸町</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</si>
  <si>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</si>
  <si>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</si>
  <si>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</si>
  <si>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</si>
  <si>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</si>
  <si>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</si>
  <si>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</si>
  <si>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</si>
  <si>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</si>
  <si>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</si>
  <si>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</si>
  <si>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</si>
  <si>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</si>
  <si>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</si>
  <si>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</si>
  <si>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</si>
  <si>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</si>
  <si>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</si>
  <si>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収益的収支比率については、年度間増減はあるものの継続的に単年度の黒字を示している。今後は、新たな設備投資に伴い元利償還金が増加していくことが想定されるが、計画的な投資により事業費の平準化に努める必要がある。併せて、効率的な施設管理による維持管理費の削減にも努めていく。
④企業債残高対事業規模比率については、毎年度新規の設備投資を行っていることから、今後も同水準で推移することが想定されるが、収支状況、将来の元利償還の負担に留意する。
⑤経費回収率については、類似団体に比べ良好な値を示しているが、将来の元利償還に係る負担増が想定されるため、効率的な経営を行い、汚水処理費用の削減に努めていく必要がある。
⑥汚水処理原価については、類似団体に比べ良好な値を示しているが、将来の元利償還に係る負担増が想定されるため、効率的な経営を行い、汚水処理費用の削減に努めていく必要がある。
⑦施設利用率については、浄化槽の規格が使用水量実態ではなく、原則として延床面積で決定されていることなどが類似団体に比べ低い値を示す一因であると考えられる。一方で、新規に設置する浄化槽については使用実態に即し、小規模化を図るなど効率的な施設利用の達成を図る必要がある。
⑧水洗化率については、浄化槽については設置希望者にのみ設置を行っているため、類似団体に比べ高い値を示しており、現状維持を図るものとする。</t>
    <rPh sb="14" eb="16">
      <t>ネンド</t>
    </rPh>
    <rPh sb="16" eb="17">
      <t>カン</t>
    </rPh>
    <rPh sb="17" eb="19">
      <t>ゾウゲン</t>
    </rPh>
    <phoneticPr fontId="4"/>
  </si>
  <si>
    <t>　特定地域生活排水処理事業については、収益的収支比率及び経費回収率が示すように、現状として類似団体に比べ良好な状態にある。
　一方で、新たな設備投資を行っていく必要があるが、今後総費用に占める元利償還金割合が増加していくことが見込まれるため、過剰な投資を避け地方債の新規発行の抑制に努める必要がある。
　このため、今後新規に設置する浄化槽については、使用者の実態に即し適正化を図るなど過大な設備投資を抑制するとともに、経営指標を注視した事業運営を図る必要がある。</t>
  </si>
  <si>
    <r>
      <t>　浄化槽躯体の耐用年数については、実態として30～50年程度とされている（持続的な汚水処理システム構築に向けた都道府県構想マニュアルより）。
　特定地域生活排水処理事業は供用開始から</t>
    </r>
    <r>
      <rPr>
        <sz val="11"/>
        <rFont val="ＭＳ ゴシック"/>
        <family val="3"/>
        <charset val="128"/>
      </rPr>
      <t>20</t>
    </r>
    <r>
      <rPr>
        <sz val="11"/>
        <color theme="1"/>
        <rFont val="ＭＳ ゴシック"/>
        <family val="3"/>
        <charset val="128"/>
      </rPr>
      <t>年経過したところであり、老朽化による浄化槽躯体の更新を行った実績はない。</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</si>
</sst>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C19-4EDD-B20B-8D2933CAA90C}"/>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5C19-4EDD-B20B-8D2933CAA90C}"/>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124.9</c:v>
                </c:pt>
                <c:pt idx="1">
                  <c:v>115.71</c:v>
                </c:pt>
                <c:pt idx="2">
                  <c:v>112.85</c:v>
                </c:pt>
                <c:pt idx="3">
                  <c:v>111.38</c:v>
                </c:pt>
                <c:pt idx="4">
                  <c:v>115.17</c:v>
                </c:pt>
              </c:numCache>
            </c:numRef>
          </c:val>
          <c:extLst>
            <c:ext xmlns:c16="http://schemas.microsoft.com/office/drawing/2014/chart" uri="{C3380CC4-5D6E-409C-BE32-E72D297353CC}">
              <c16:uniqueId val="{00000000-F750-4D5A-BDC7-F24D2231744F}"/>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750-4D5A-BDC7-F24D2231744F}"/>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FCE-4517-986F-807A15E1C5DD}"/>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FCE-4517-986F-807A15E1C5DD}"/>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F12-4978-B4E8-40A28EB00EEE}"/>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F12-4978-B4E8-40A28EB00EEE}"/>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B69-4EE6-AC47-CCFE6AC098D0}"/>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B69-4EE6-AC47-CCFE6AC098D0}"/>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BE9-4107-96FB-E536ECA32C61}"/>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BE9-4107-96FB-E536ECA32C61}"/>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673.23</c:v>
                </c:pt>
                <c:pt idx="1">
                  <c:v>654.25</c:v>
                </c:pt>
                <c:pt idx="2">
                  <c:v>623.05999999999995</c:v>
                </c:pt>
                <c:pt idx="3">
                  <c:v>627.39</c:v>
                </c:pt>
                <c:pt idx="4">
                  <c:v>633.69000000000005</c:v>
                </c:pt>
              </c:numCache>
            </c:numRef>
          </c:val>
          <c:extLst>
            <c:ext xmlns:c16="http://schemas.microsoft.com/office/drawing/2014/chart" uri="{C3380CC4-5D6E-409C-BE32-E72D297353CC}">
              <c16:uniqueId val="{00000000-EB88-4533-9F7D-682595968F2A}"/>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296.89</c:v>
                </c:pt>
                <c:pt idx="1">
                  <c:v>270.57</c:v>
                </c:pt>
                <c:pt idx="2">
                  <c:v>294.27</c:v>
                </c:pt>
                <c:pt idx="3">
                  <c:v>294.08999999999997</c:v>
                </c:pt>
                <c:pt idx="4">
                  <c:v>294.08999999999997</c:v>
                </c:pt>
              </c:numCache>
            </c:numRef>
          </c:val>
          <c:smooth val="0"/>
          <c:extLst>
            <c:ext xmlns:c16="http://schemas.microsoft.com/office/drawing/2014/chart" uri="{C3380CC4-5D6E-409C-BE32-E72D297353CC}">
              <c16:uniqueId val="{00000001-EB88-4533-9F7D-682595968F2A}"/>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136.03</c:v>
                </c:pt>
                <c:pt idx="1">
                  <c:v>128.47</c:v>
                </c:pt>
                <c:pt idx="2">
                  <c:v>128.91</c:v>
                </c:pt>
                <c:pt idx="3">
                  <c:v>125.95</c:v>
                </c:pt>
                <c:pt idx="4">
                  <c:v>131.58000000000001</c:v>
                </c:pt>
              </c:numCache>
            </c:numRef>
          </c:val>
          <c:extLst>
            <c:ext xmlns:c16="http://schemas.microsoft.com/office/drawing/2014/chart" uri="{C3380CC4-5D6E-409C-BE32-E72D297353CC}">
              <c16:uniqueId val="{00000000-982D-4BFF-AF75-A94FBF662070}"/>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63.06</c:v>
                </c:pt>
                <c:pt idx="1">
                  <c:v>62.5</c:v>
                </c:pt>
                <c:pt idx="2">
                  <c:v>60.59</c:v>
                </c:pt>
                <c:pt idx="3">
                  <c:v>60</c:v>
                </c:pt>
                <c:pt idx="4">
                  <c:v>59.01</c:v>
                </c:pt>
              </c:numCache>
            </c:numRef>
          </c:val>
          <c:smooth val="0"/>
          <c:extLst>
            <c:ext xmlns:c16="http://schemas.microsoft.com/office/drawing/2014/chart" uri="{C3380CC4-5D6E-409C-BE32-E72D297353CC}">
              <c16:uniqueId val="{00000001-982D-4BFF-AF75-A94FBF662070}"/>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203.42</c:v>
                </c:pt>
                <c:pt idx="1">
                  <c:v>211.37</c:v>
                </c:pt>
                <c:pt idx="2">
                  <c:v>199.71</c:v>
                </c:pt>
                <c:pt idx="3">
                  <c:v>207.19</c:v>
                </c:pt>
                <c:pt idx="4">
                  <c:v>197.04</c:v>
                </c:pt>
              </c:numCache>
            </c:numRef>
          </c:val>
          <c:extLst>
            <c:ext xmlns:c16="http://schemas.microsoft.com/office/drawing/2014/chart" uri="{C3380CC4-5D6E-409C-BE32-E72D297353CC}">
              <c16:uniqueId val="{00000000-3A51-494B-9968-516A773000B9}"/>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264.77</c:v>
                </c:pt>
                <c:pt idx="1">
                  <c:v>269.33</c:v>
                </c:pt>
                <c:pt idx="2">
                  <c:v>280.23</c:v>
                </c:pt>
                <c:pt idx="3">
                  <c:v>282.70999999999998</c:v>
                </c:pt>
                <c:pt idx="4">
                  <c:v>291.82</c:v>
                </c:pt>
              </c:numCache>
            </c:numRef>
          </c:val>
          <c:smooth val="0"/>
          <c:extLst>
            <c:ext xmlns:c16="http://schemas.microsoft.com/office/drawing/2014/chart" uri="{C3380CC4-5D6E-409C-BE32-E72D297353CC}">
              <c16:uniqueId val="{00000001-3A51-494B-9968-516A773000B9}"/>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45.43</c:v>
                </c:pt>
                <c:pt idx="1">
                  <c:v>46.97</c:v>
                </c:pt>
                <c:pt idx="2">
                  <c:v>50.56</c:v>
                </c:pt>
                <c:pt idx="3">
                  <c:v>50</c:v>
                </c:pt>
                <c:pt idx="4">
                  <c:v>46.23</c:v>
                </c:pt>
              </c:numCache>
            </c:numRef>
          </c:val>
          <c:extLst>
            <c:ext xmlns:c16="http://schemas.microsoft.com/office/drawing/2014/chart" uri="{C3380CC4-5D6E-409C-BE32-E72D297353CC}">
              <c16:uniqueId val="{00000000-2137-483D-9DF5-755A86082CE1}"/>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59.94</c:v>
                </c:pt>
                <c:pt idx="1">
                  <c:v>59.64</c:v>
                </c:pt>
                <c:pt idx="2">
                  <c:v>58.19</c:v>
                </c:pt>
                <c:pt idx="3">
                  <c:v>56.52</c:v>
                </c:pt>
                <c:pt idx="4">
                  <c:v>88.45</c:v>
                </c:pt>
              </c:numCache>
            </c:numRef>
          </c:val>
          <c:smooth val="0"/>
          <c:extLst>
            <c:ext xmlns:c16="http://schemas.microsoft.com/office/drawing/2014/chart" uri="{C3380CC4-5D6E-409C-BE32-E72D297353CC}">
              <c16:uniqueId val="{00000001-2137-483D-9DF5-755A86082CE1}"/>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B028-4257-9BBE-8C7522CE945F}"/>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89.66</c:v>
                </c:pt>
                <c:pt idx="1">
                  <c:v>90.63</c:v>
                </c:pt>
                <c:pt idx="2">
                  <c:v>87.8</c:v>
                </c:pt>
                <c:pt idx="3">
                  <c:v>88.43</c:v>
                </c:pt>
                <c:pt idx="4">
                  <c:v>90.34</c:v>
                </c:pt>
              </c:numCache>
            </c:numRef>
          </c:val>
          <c:smooth val="0"/>
          <c:extLst>
            <c:ext xmlns:c16="http://schemas.microsoft.com/office/drawing/2014/chart" uri="{C3380CC4-5D6E-409C-BE32-E72D297353CC}">
              <c16:uniqueId val="{00000001-B028-4257-9BBE-8C7522CE945F}"/>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【86.02】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W49" zoomScale="115" zoomScaleNormal="115"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岩手県　一戸町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特定地域生活排水処理</v>
      </c>
      <c r="Q8" s="65"/>
      <c r="R8" s="65"/>
      <c r="S8" s="65"/>
      <c r="T8" s="65"/>
      <c r="U8" s="65"/>
      <c r="V8" s="65"/>
      <c r="W8" s="65" t="str">
        <f>データ!L6</f>
        <v>K2</v>
      </c>
      <c r="X8" s="65"/>
      <c r="Y8" s="65"/>
      <c r="Z8" s="65"/>
      <c r="AA8" s="65"/>
      <c r="AB8" s="65"/>
      <c r="AC8" s="65"/>
      <c r="AD8" s="66" t="str">
        <f>データ!$M$6</f>
        <v>非設置</v>
      </c>
      <c r="AE8" s="66"/>
      <c r="AF8" s="66"/>
      <c r="AG8" s="66"/>
      <c r="AH8" s="66"/>
      <c r="AI8" s="66"/>
      <c r="AJ8" s="66"/>
      <c r="AK8" s="3"/>
      <c r="AL8" s="45">
        <f>データ!S6</f>
        <v>11233</v>
      </c>
      <c r="AM8" s="45"/>
      <c r="AN8" s="45"/>
      <c r="AO8" s="45"/>
      <c r="AP8" s="45"/>
      <c r="AQ8" s="45"/>
      <c r="AR8" s="45"/>
      <c r="AS8" s="45"/>
      <c r="AT8" s="46">
        <f>データ!T6</f>
        <v>300.02999999999997</v>
      </c>
      <c r="AU8" s="46"/>
      <c r="AV8" s="46"/>
      <c r="AW8" s="46"/>
      <c r="AX8" s="46"/>
      <c r="AY8" s="46"/>
      <c r="AZ8" s="46"/>
      <c r="BA8" s="46"/>
      <c r="BB8" s="46">
        <f>データ!U6</f>
        <v>37.44</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7.93</v>
      </c>
      <c r="Q10" s="46"/>
      <c r="R10" s="46"/>
      <c r="S10" s="46"/>
      <c r="T10" s="46"/>
      <c r="U10" s="46"/>
      <c r="V10" s="46"/>
      <c r="W10" s="46">
        <f>データ!Q6</f>
        <v>100</v>
      </c>
      <c r="X10" s="46"/>
      <c r="Y10" s="46"/>
      <c r="Z10" s="46"/>
      <c r="AA10" s="46"/>
      <c r="AB10" s="46"/>
      <c r="AC10" s="46"/>
      <c r="AD10" s="45">
        <f>データ!R6</f>
        <v>4970</v>
      </c>
      <c r="AE10" s="45"/>
      <c r="AF10" s="45"/>
      <c r="AG10" s="45"/>
      <c r="AH10" s="45"/>
      <c r="AI10" s="45"/>
      <c r="AJ10" s="45"/>
      <c r="AK10" s="2"/>
      <c r="AL10" s="45">
        <f>データ!V6</f>
        <v>882</v>
      </c>
      <c r="AM10" s="45"/>
      <c r="AN10" s="45"/>
      <c r="AO10" s="45"/>
      <c r="AP10" s="45"/>
      <c r="AQ10" s="45"/>
      <c r="AR10" s="45"/>
      <c r="AS10" s="45"/>
      <c r="AT10" s="46">
        <f>データ!W6</f>
        <v>2.9</v>
      </c>
      <c r="AU10" s="46"/>
      <c r="AV10" s="46"/>
      <c r="AW10" s="46"/>
      <c r="AX10" s="46"/>
      <c r="AY10" s="46"/>
      <c r="AZ10" s="46"/>
      <c r="BA10" s="46"/>
      <c r="BB10" s="46">
        <f>データ!X6</f>
        <v>304.14</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117</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119</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118</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44</v>
      </c>
      <c r="H86" s="12" t="str">
        <f>データ!BP6</f>
        <v>【307.39】</v>
      </c>
      <c r="I86" s="12" t="str">
        <f>データ!CA6</f>
        <v>【57.03】</v>
      </c>
      <c r="J86" s="12" t="str">
        <f>データ!CL6</f>
        <v>【294.83】</v>
      </c>
      <c r="K86" s="12" t="str">
        <f>データ!CW6</f>
        <v>【84.27】</v>
      </c>
      <c r="L86" s="12" t="str">
        <f>データ!DH6</f>
        <v>【86.02】</v>
      </c>
      <c r="M86" s="12" t="s">
        <v>44</v>
      </c>
      <c r="N86" s="12" t="s">
        <v>44</v>
      </c>
      <c r="O86" s="12" t="str">
        <f>データ!EO6</f>
        <v>【-】</v>
      </c>
    </row>
  </sheetData>
  <sheetProtection algorithmName="SHA-512" hashValue="NvGvqjbOANHkUk5yog40xLrNCnQTwuksuH9+mi7NlXgwwHOeyINkaLVgq7KHMyt3mXyy1r/0t5bBtwsS8bfR+g==" saltValue="kurbp2m8AUTIRhbLRscox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2022</v>
      </c>
      <c r="C6" s="19">
        <f t="shared" ref="C6:X6" si="3">C7</f>
        <v>35246</v>
      </c>
      <c r="D6" s="19">
        <f t="shared" si="3"/>
        <v>47</v>
      </c>
      <c r="E6" s="19">
        <f t="shared" si="3"/>
        <v>18</v>
      </c>
      <c r="F6" s="19">
        <f t="shared" si="3"/>
        <v>0</v>
      </c>
      <c r="G6" s="19">
        <f t="shared" si="3"/>
        <v>0</v>
      </c>
      <c r="H6" s="19" t="str">
        <f t="shared" si="3"/>
        <v>岩手県　一戸町</v>
      </c>
      <c r="I6" s="19" t="str">
        <f t="shared" si="3"/>
        <v>法非適用</v>
      </c>
      <c r="J6" s="19" t="str">
        <f t="shared" si="3"/>
        <v>下水道事業</v>
      </c>
      <c r="K6" s="19" t="str">
        <f t="shared" si="3"/>
        <v>特定地域生活排水処理</v>
      </c>
      <c r="L6" s="19" t="str">
        <f t="shared" si="3"/>
        <v>K2</v>
      </c>
      <c r="M6" s="19" t="str">
        <f t="shared" si="3"/>
        <v>非設置</v>
      </c>
      <c r="N6" s="20" t="str">
        <f t="shared" si="3"/>
        <v>-</v>
      </c>
      <c r="O6" s="20" t="str">
        <f t="shared" si="3"/>
        <v>該当数値なし</v>
      </c>
      <c r="P6" s="20">
        <f t="shared" si="3"/>
        <v>7.93</v>
      </c>
      <c r="Q6" s="20">
        <f t="shared" si="3"/>
        <v>100</v>
      </c>
      <c r="R6" s="20">
        <f t="shared" si="3"/>
        <v>4970</v>
      </c>
      <c r="S6" s="20">
        <f t="shared" si="3"/>
        <v>11233</v>
      </c>
      <c r="T6" s="20">
        <f t="shared" si="3"/>
        <v>300.02999999999997</v>
      </c>
      <c r="U6" s="20">
        <f t="shared" si="3"/>
        <v>37.44</v>
      </c>
      <c r="V6" s="20">
        <f t="shared" si="3"/>
        <v>882</v>
      </c>
      <c r="W6" s="20">
        <f t="shared" si="3"/>
        <v>2.9</v>
      </c>
      <c r="X6" s="20">
        <f t="shared" si="3"/>
        <v>304.14</v>
      </c>
      <c r="Y6" s="21">
        <f>IF(Y7="",NA(),Y7)</f>
        <v>124.9</v>
      </c>
      <c r="Z6" s="21">
        <f t="shared" ref="Z6:AH6" si="4">IF(Z7="",NA(),Z7)</f>
        <v>115.71</v>
      </c>
      <c r="AA6" s="21">
        <f t="shared" si="4"/>
        <v>112.85</v>
      </c>
      <c r="AB6" s="21">
        <f t="shared" si="4"/>
        <v>111.38</v>
      </c>
      <c r="AC6" s="21">
        <f t="shared" si="4"/>
        <v>115.17</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673.23</v>
      </c>
      <c r="BG6" s="21">
        <f t="shared" ref="BG6:BO6" si="7">IF(BG7="",NA(),BG7)</f>
        <v>654.25</v>
      </c>
      <c r="BH6" s="21">
        <f t="shared" si="7"/>
        <v>623.05999999999995</v>
      </c>
      <c r="BI6" s="21">
        <f t="shared" si="7"/>
        <v>627.39</v>
      </c>
      <c r="BJ6" s="21">
        <f t="shared" si="7"/>
        <v>633.69000000000005</v>
      </c>
      <c r="BK6" s="21">
        <f t="shared" si="7"/>
        <v>296.89</v>
      </c>
      <c r="BL6" s="21">
        <f t="shared" si="7"/>
        <v>270.57</v>
      </c>
      <c r="BM6" s="21">
        <f t="shared" si="7"/>
        <v>294.27</v>
      </c>
      <c r="BN6" s="21">
        <f t="shared" si="7"/>
        <v>294.08999999999997</v>
      </c>
      <c r="BO6" s="21">
        <f t="shared" si="7"/>
        <v>294.08999999999997</v>
      </c>
      <c r="BP6" s="20" t="str">
        <f>IF(BP7="","",IF(BP7="-","【-】","【"&amp;SUBSTITUTE(TEXT(BP7,"#,##0.00"),"-","△")&amp;"】"))</f>
        <v>【307.39】</v>
      </c>
      <c r="BQ6" s="21">
        <f>IF(BQ7="",NA(),BQ7)</f>
        <v>136.03</v>
      </c>
      <c r="BR6" s="21">
        <f t="shared" ref="BR6:BZ6" si="8">IF(BR7="",NA(),BR7)</f>
        <v>128.47</v>
      </c>
      <c r="BS6" s="21">
        <f t="shared" si="8"/>
        <v>128.91</v>
      </c>
      <c r="BT6" s="21">
        <f t="shared" si="8"/>
        <v>125.95</v>
      </c>
      <c r="BU6" s="21">
        <f t="shared" si="8"/>
        <v>131.58000000000001</v>
      </c>
      <c r="BV6" s="21">
        <f t="shared" si="8"/>
        <v>63.06</v>
      </c>
      <c r="BW6" s="21">
        <f t="shared" si="8"/>
        <v>62.5</v>
      </c>
      <c r="BX6" s="21">
        <f t="shared" si="8"/>
        <v>60.59</v>
      </c>
      <c r="BY6" s="21">
        <f t="shared" si="8"/>
        <v>60</v>
      </c>
      <c r="BZ6" s="21">
        <f t="shared" si="8"/>
        <v>59.01</v>
      </c>
      <c r="CA6" s="20" t="str">
        <f>IF(CA7="","",IF(CA7="-","【-】","【"&amp;SUBSTITUTE(TEXT(CA7,"#,##0.00"),"-","△")&amp;"】"))</f>
        <v>【57.03】</v>
      </c>
      <c r="CB6" s="21">
        <f>IF(CB7="",NA(),CB7)</f>
        <v>203.42</v>
      </c>
      <c r="CC6" s="21">
        <f t="shared" ref="CC6:CK6" si="9">IF(CC7="",NA(),CC7)</f>
        <v>211.37</v>
      </c>
      <c r="CD6" s="21">
        <f t="shared" si="9"/>
        <v>199.71</v>
      </c>
      <c r="CE6" s="21">
        <f t="shared" si="9"/>
        <v>207.19</v>
      </c>
      <c r="CF6" s="21">
        <f t="shared" si="9"/>
        <v>197.04</v>
      </c>
      <c r="CG6" s="21">
        <f t="shared" si="9"/>
        <v>264.77</v>
      </c>
      <c r="CH6" s="21">
        <f t="shared" si="9"/>
        <v>269.33</v>
      </c>
      <c r="CI6" s="21">
        <f t="shared" si="9"/>
        <v>280.23</v>
      </c>
      <c r="CJ6" s="21">
        <f t="shared" si="9"/>
        <v>282.70999999999998</v>
      </c>
      <c r="CK6" s="21">
        <f t="shared" si="9"/>
        <v>291.82</v>
      </c>
      <c r="CL6" s="20" t="str">
        <f>IF(CL7="","",IF(CL7="-","【-】","【"&amp;SUBSTITUTE(TEXT(CL7,"#,##0.00"),"-","△")&amp;"】"))</f>
        <v>【294.83】</v>
      </c>
      <c r="CM6" s="21">
        <f>IF(CM7="",NA(),CM7)</f>
        <v>45.43</v>
      </c>
      <c r="CN6" s="21">
        <f t="shared" ref="CN6:CV6" si="10">IF(CN7="",NA(),CN7)</f>
        <v>46.97</v>
      </c>
      <c r="CO6" s="21">
        <f t="shared" si="10"/>
        <v>50.56</v>
      </c>
      <c r="CP6" s="21">
        <f t="shared" si="10"/>
        <v>50</v>
      </c>
      <c r="CQ6" s="21">
        <f t="shared" si="10"/>
        <v>46.23</v>
      </c>
      <c r="CR6" s="21">
        <f t="shared" si="10"/>
        <v>59.94</v>
      </c>
      <c r="CS6" s="21">
        <f t="shared" si="10"/>
        <v>59.64</v>
      </c>
      <c r="CT6" s="21">
        <f t="shared" si="10"/>
        <v>58.19</v>
      </c>
      <c r="CU6" s="21">
        <f t="shared" si="10"/>
        <v>56.52</v>
      </c>
      <c r="CV6" s="21">
        <f t="shared" si="10"/>
        <v>88.45</v>
      </c>
      <c r="CW6" s="20" t="str">
        <f>IF(CW7="","",IF(CW7="-","【-】","【"&amp;SUBSTITUTE(TEXT(CW7,"#,##0.00"),"-","△")&amp;"】"))</f>
        <v>【84.27】</v>
      </c>
      <c r="CX6" s="21">
        <f>IF(CX7="",NA(),CX7)</f>
        <v>100</v>
      </c>
      <c r="CY6" s="21">
        <f t="shared" ref="CY6:DG6" si="11">IF(CY7="",NA(),CY7)</f>
        <v>100</v>
      </c>
      <c r="CZ6" s="21">
        <f t="shared" si="11"/>
        <v>100</v>
      </c>
      <c r="DA6" s="21">
        <f t="shared" si="11"/>
        <v>100</v>
      </c>
      <c r="DB6" s="21">
        <f t="shared" si="11"/>
        <v>100</v>
      </c>
      <c r="DC6" s="21">
        <f t="shared" si="11"/>
        <v>89.66</v>
      </c>
      <c r="DD6" s="21">
        <f t="shared" si="11"/>
        <v>90.63</v>
      </c>
      <c r="DE6" s="21">
        <f t="shared" si="11"/>
        <v>87.8</v>
      </c>
      <c r="DF6" s="21">
        <f t="shared" si="11"/>
        <v>88.43</v>
      </c>
      <c r="DG6" s="21">
        <f t="shared" si="11"/>
        <v>90.34</v>
      </c>
      <c r="DH6" s="20" t="str">
        <f>IF(DH7="","",IF(DH7="-","【-】","【"&amp;SUBSTITUTE(TEXT(DH7,"#,##0.00"),"-","△")&amp;"】"))</f>
        <v>【86.02】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5" s="22" customFormat="1" x14ac:dyDescent="0.15">
      <c r="A7" s="14"/>
      <c r="B7" s="23">
        <v>2022</v>
      </c>
      <c r="C7" s="23">
        <v>35246</v>
      </c>
      <c r="D7" s="23">
        <v>47</v>
      </c>
      <c r="E7" s="23">
        <v>18</v>
      </c>
      <c r="F7" s="23">
        <v>0</v>
      </c>
      <c r="G7" s="23">
        <v>0</v>
      </c>
      <c r="H7" s="23" t="s">
        <v>98</v>
      </c>
      <c r="I7" s="23" t="s">
        <v>99</v>
      </c>
      <c r="J7" s="23" t="s">
        <v>100</v>
      </c>
      <c r="K7" s="23" t="s">
        <v>101</v>
      </c>
      <c r="L7" s="23" t="s">
        <v>102</v>
      </c>
      <c r="M7" s="23" t="s">
        <v>103</v>
      </c>
      <c r="N7" s="24" t="s">
        <v>104</v>
      </c>
      <c r="O7" s="24" t="s">
        <v>105</v>
      </c>
      <c r="P7" s="24">
        <v>7.93</v>
      </c>
      <c r="Q7" s="24">
        <v>100</v>
      </c>
      <c r="R7" s="24">
        <v>4970</v>
      </c>
      <c r="S7" s="24">
        <v>11233</v>
      </c>
      <c r="T7" s="24">
        <v>300.02999999999997</v>
      </c>
      <c r="U7" s="24">
        <v>37.44</v>
      </c>
      <c r="V7" s="24">
        <v>882</v>
      </c>
      <c r="W7" s="24">
        <v>2.9</v>
      </c>
      <c r="X7" s="24">
        <v>304.14</v>
      </c>
      <c r="Y7" s="24">
        <v>124.9</v>
      </c>
      <c r="Z7" s="24">
        <v>115.71</v>
      </c>
      <c r="AA7" s="24">
        <v>112.85</v>
      </c>
      <c r="AB7" s="24">
        <v>111.38</v>
      </c>
      <c r="AC7" s="24">
        <v>115.17</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673.23</v>
      </c>
      <c r="BG7" s="24">
        <v>654.25</v>
      </c>
      <c r="BH7" s="24">
        <v>623.05999999999995</v>
      </c>
      <c r="BI7" s="24">
        <v>627.39</v>
      </c>
      <c r="BJ7" s="24">
        <v>633.69000000000005</v>
      </c>
      <c r="BK7" s="24">
        <v>296.89</v>
      </c>
      <c r="BL7" s="24">
        <v>270.57</v>
      </c>
      <c r="BM7" s="24">
        <v>294.27</v>
      </c>
      <c r="BN7" s="24">
        <v>294.08999999999997</v>
      </c>
      <c r="BO7" s="24">
        <v>294.08999999999997</v>
      </c>
      <c r="BP7" s="24">
        <v>307.39</v>
      </c>
      <c r="BQ7" s="24">
        <v>136.03</v>
      </c>
      <c r="BR7" s="24">
        <v>128.47</v>
      </c>
      <c r="BS7" s="24">
        <v>128.91</v>
      </c>
      <c r="BT7" s="24">
        <v>125.95</v>
      </c>
      <c r="BU7" s="24">
        <v>131.58000000000001</v>
      </c>
      <c r="BV7" s="24">
        <v>63.06</v>
      </c>
      <c r="BW7" s="24">
        <v>62.5</v>
      </c>
      <c r="BX7" s="24">
        <v>60.59</v>
      </c>
      <c r="BY7" s="24">
        <v>60</v>
      </c>
      <c r="BZ7" s="24">
        <v>59.01</v>
      </c>
      <c r="CA7" s="24">
        <v>57.03</v>
      </c>
      <c r="CB7" s="24">
        <v>203.42</v>
      </c>
      <c r="CC7" s="24">
        <v>211.37</v>
      </c>
      <c r="CD7" s="24">
        <v>199.71</v>
      </c>
      <c r="CE7" s="24">
        <v>207.19</v>
      </c>
      <c r="CF7" s="24">
        <v>197.04</v>
      </c>
      <c r="CG7" s="24">
        <v>264.77</v>
      </c>
      <c r="CH7" s="24">
        <v>269.33</v>
      </c>
      <c r="CI7" s="24">
        <v>280.23</v>
      </c>
      <c r="CJ7" s="24">
        <v>282.70999999999998</v>
      </c>
      <c r="CK7" s="24">
        <v>291.82</v>
      </c>
      <c r="CL7" s="24">
        <v>294.83</v>
      </c>
      <c r="CM7" s="24">
        <v>45.43</v>
      </c>
      <c r="CN7" s="24">
        <v>46.97</v>
      </c>
      <c r="CO7" s="24">
        <v>50.56</v>
      </c>
      <c r="CP7" s="24">
        <v>50</v>
      </c>
      <c r="CQ7" s="24">
        <v>46.23</v>
      </c>
      <c r="CR7" s="24">
        <v>59.94</v>
      </c>
      <c r="CS7" s="24">
        <v>59.64</v>
      </c>
      <c r="CT7" s="24">
        <v>58.19</v>
      </c>
      <c r="CU7" s="24">
        <v>56.52</v>
      </c>
      <c r="CV7" s="24">
        <v>88.45</v>
      </c>
      <c r="CW7" s="24">
        <v>84.27</v>
      </c>
      <c r="CX7" s="24">
        <v>100</v>
      </c>
      <c r="CY7" s="24">
        <v>100</v>
      </c>
      <c r="CZ7" s="24">
        <v>100</v>
      </c>
      <c r="DA7" s="24">
        <v>100</v>
      </c>
      <c r="DB7" s="24">
        <v>100</v>
      </c>
      <c r="DC7" s="24">
        <v>89.66</v>
      </c>
      <c r="DD7" s="24">
        <v>90.63</v>
      </c>
      <c r="DE7" s="24">
        <v>87.8</v>
      </c>
      <c r="DF7" s="24">
        <v>88.43</v>
      </c>
      <c r="DG7" s="24">
        <v>90.34</v>
      </c>
      <c r="DH7" s="24">
        <v>86.02</v>
      </c>
      <c r="DI7" s="24"/>
      <c r="DJ7" s="24"/>
      <c r="DK7" s="24"/>
      <c r="DL7" s="24"/>
      <c r="DM7" s="24"/>
      <c r="DN7" s="24"/>
      <c r="DO7" s="24"/>
      <c r="DP7" s="24"/>
      <c r="DQ7" s="24"/>
      <c r="DR7" s="24"/>
      <c r="DS7" s="24"/>
      <c r="DT7" s="24"/>
      <c r="DU7" s="24"/>
      <c r="DV7" s="24"/>
      <c r="DW7" s="24"/>
      <c r="DX7" s="24"/>
      <c r="DY7" s="24"/>
      <c r="DZ7" s="24"/>
      <c r="EA7" s="24"/>
      <c r="EB7" s="24"/>
      <c r="EC7" s="24"/>
      <c r="ED7" s="24"/>
      <c r="EE7" s="24" t="s">
        <v>104</v>
      </c>
      <c r="EF7" s="24" t="s">
        <v>104</v>
      </c>
      <c r="EG7" s="24" t="s">
        <v>104</v>
      </c>
      <c r="EH7" s="24" t="s">
        <v>104</v>
      </c>
      <c r="EI7" s="24" t="s">
        <v>104</v>
      </c>
      <c r="EJ7" s="24" t="s">
        <v>104</v>
      </c>
      <c r="EK7" s="24" t="s">
        <v>104</v>
      </c>
      <c r="EL7" s="24" t="s">
        <v>104</v>
      </c>
      <c r="EM7" s="24" t="s">
        <v>104</v>
      </c>
      <c r="EN7" s="24" t="s">
        <v>104</v>
      </c>
      <c r="EO7" s="24" t="s">
        <v>104</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111</v>
      </c>
    </row>
    <row r="12" spans="1:145" x14ac:dyDescent="0.15">
      <c r="B12">
        <v>1</v>
      </c>
      <c r="C12">
        <v>1</v>
      </c>
      <c r="D12">
        <v>2</v>
      </c>
      <c r="E12">
        <v>3</v>
      </c>
      <c r="F12">
        <v>4</v>
      </c>
      <c r="G12" t="s">
        <v>112</v>
      </c>
    </row>
    <row r="13" spans="1:145" x14ac:dyDescent="0.15">
      <c r="B13" t="s">
        <v>113</v>
      </c>
      <c r="C13" t="s">
        <v>114</v>
      </c>
      <c r="D13" t="s">
        <v>115</v>
      </c>
      <c r="E13" t="s">
        <v>115</v>
      </c>
      <c r="F13" t="s">
        <v>114</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subject>
  <dc:creator>公営企業課</dc:creator>
  <cp:keywords>
  </cp:keywords>
  <dc:description>
  </dc:description>
  <cp:lastModifiedBy> </cp:lastModifiedBy>
  <dcterms:created xsi:type="dcterms:W3CDTF">2023-12-12T02:59:27Z</dcterms:created>
  <dcterms:modified xsi:type="dcterms:W3CDTF">2024-01-25T07:51:42Z</dcterms:modified>
  <cp:category>
  </cp:category>
</cp:coreProperties>
</file>