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a8RYRIRlyK2T1PEIB/2PF4aNo6sWYuQmOL7DivaaygABEbGB6i8yIcSEcmJ8J6PvtaXNFL7izfzNMJ//0NK1w==" workbookSaltValue="bhrbFDv4YGoNm4ZLMOIx2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<sst xmlns="http://schemas.openxmlformats.org/spreadsheetml/2006/main" xmlns:r="http://schemas.openxmlformats.org/officeDocument/2006/relationships" count="116" uniqueCount="116">
  <si>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</si>
  <si>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</si>
  <si>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</si>
  <si>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</si>
  <si>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</si>
  <si>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</si>
  <si>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</si>
  <si>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</si>
  <si>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</si>
  <si>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</si>
  <si>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</si>
  <si>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</si>
  <si>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</si>
  <si>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</si>
  <si>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</si>
  <si>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</si>
  <si>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</si>
  <si>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</si>
  <si>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</si>
  <si>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</si>
  <si>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</si>
  <si>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</si>
  <si>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</si>
  <si>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</si>
  <si>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</si>
  <si>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</si>
  <si>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</si>
  <si>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</si>
  <si>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</si>
  <si>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</si>
  <si>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</si>
  <si>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</si>
  <si>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</si>
  <si>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</si>
  <si>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</si>
  <si>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</si>
  <si>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</si>
  <si>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</si>
  <si>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</si>
  <si>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</si>
  <si>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</si>
  <si>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</si>
  <si>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</si>
  <si>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</si>
  <si>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</si>
  <si>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</si>
  <si>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</si>
  <si>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</si>
  <si>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</si>
  <si>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</si>
  <si>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</si>
  <si>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r>
      <t>　下水道事業は供用開始から</t>
    </r>
    <r>
      <rPr>
        <sz val="11"/>
        <color auto="1"/>
        <rFont val="ＭＳ ゴシック"/>
      </rPr>
      <t>21年を経過し、これまで管渠延長に伴う区域拡大を優先して行ってきたが、整備が概ね完了したため、経営指標としては全体として改善されていくことが想定される。
　今後は処理場における改築工事を行う予定であるが、計画的な改築工事を行い、地方債の新規発行の抑制に取り組み、元利償還金の負担を抑制することが必要である。
　同時に、水洗化による環境衛生面での効果、水洗化支援策などの広報周知等を行うことで、使用料収入の確保に一層取り組むことが必要である。</t>
    </r>
  </si>
  <si>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</si>
  <si>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</si>
  <si>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</si>
  <si>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</si>
  <si>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</si>
  <si>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</si>
  <si>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</si>
  <si>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</si>
  <si>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</si>
  <si>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</si>
  <si>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</si>
  <si>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</si>
  <si>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</si>
  <si>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</si>
  <si>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</si>
  <si>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</si>
  <si>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</si>
  <si>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</si>
  <si>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</si>
  <si>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</si>
  <si>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</si>
  <si>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</si>
  <si>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</si>
  <si>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</si>
  <si>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</si>
  <si>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</si>
  <si>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</si>
  <si>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</si>
  <si>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</si>
  <si>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</si>
  <si>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</si>
  <si>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</si>
  <si>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</si>
  <si>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</si>
  <si>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</si>
  <si>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</si>
  <si>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</si>
  <si>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</si>
  <si>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</si>
  <si>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</si>
  <si>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</si>
  <si>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</si>
  <si>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</si>
  <si>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</si>
  <si>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</si>
  <si>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岩手県　一戸町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</si>
  <si>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</si>
  <si>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</si>
  <si>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</si>
  <si>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</si>
  <si>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</si>
  <si>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</si>
  <si>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</si>
  <si>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</si>
  <si>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</si>
  <si>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</si>
  <si>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</si>
  <si>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</si>
  <si>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</si>
  <si>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</si>
  <si>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</si>
  <si>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</si>
  <si>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r>
      <t>　下水道管渠の法定耐用年数は、一般的に50年とされている。
　当町の下水道事業は供用開始から</t>
    </r>
    <r>
      <rPr>
        <sz val="11"/>
        <color auto="1"/>
        <rFont val="ＭＳ ゴシック"/>
      </rPr>
      <t>21年を経過したばかりであり、小規模な修繕を除き、管渠自体に関する修繕、更新等を行う計画はない。</t>
    </r>
  </si>
  <si>
    <r>
      <t>①収益的収支比率は前年度比0.73ポイント減少した。主に一般会計繰入金、特に高資本費対策経費の基準内繰入額が減少したことが原因となっている。また、下水道使用料収入が年々減少していることも比率の低下に繋がっている。今後、終末処理場改築更新工事</t>
    </r>
    <r>
      <rPr>
        <sz val="9"/>
        <color auto="1"/>
        <rFont val="ＭＳ ゴシック"/>
      </rPr>
      <t>や平準化の為に起債を行う予定であることから、元利償還金は増加が見込まれる。新規の地方債発行の抑制及び適正な金額の使用料収入の確保、維持管理経費の削減に努め、改善を図る必要がある。
④企業債残高対事業規模比率については、処理区域の拡大に伴う管渠整備は概ね終了したが、処理場における改築工事や平準化の為の起債を予定しており、比率は上昇傾向になるものと見込まれる。企業債残高が単年度で急増することのないよう、事業費を平準化し計画的に地方債発行を行う必要がある。
⑤経費回収率については、R2から現在にかけてはやや減少傾向にあり、使用料対象経費を賄えていない状況にある。今後は水洗化率の更なる向上に努め、使用料収入確保を行うと共に、経営状況を的確に把握し、経営の健全化と効率化を図る必要がある。また、元利償還金が汚水処理費の半数以上を占めているが、今後は増加傾向にあるため、新規の地方債発行の抑制及び効率的な施設管理を行い経費削減に努める必要がある。
⑥汚水処理原価については、類似団体平均より高水準となっているが、水洗化率の向上による有収水量の増加及び効率的な施設管理による経費削減に努める必要がある。
⑦施設利用率については、類似団体に比べ良好な数値となっており、今後、接続件数の増加に伴い上昇していくと予測される。
⑧水洗化率については、管渠整備に伴う処理区域拡大が概ね完了したため、処理区域内の未接続世帯に対して水洗化による環境衛生面での効果や水洗化支援策などの広報周知等を行い、水洗化促進に一層取り組む必要がある。</t>
    </r>
    <rPh sb="9" eb="13">
      <t>ゼンネンドヒ</t>
    </rPh>
    <rPh sb="21" eb="23">
      <t>ゲンショウ</t>
    </rPh>
    <rPh sb="26" eb="27">
      <t>シュ</t>
    </rPh>
    <rPh sb="28" eb="30">
      <t>イッパン</t>
    </rPh>
    <rPh sb="30" eb="32">
      <t>カイケイ</t>
    </rPh>
    <rPh sb="32" eb="34">
      <t>クリイレ</t>
    </rPh>
    <rPh sb="34" eb="35">
      <t>キン</t>
    </rPh>
    <rPh sb="36" eb="37">
      <t>トク</t>
    </rPh>
    <rPh sb="38" eb="41">
      <t>コウシホン</t>
    </rPh>
    <rPh sb="41" eb="42">
      <t>ヒ</t>
    </rPh>
    <rPh sb="42" eb="44">
      <t>タイサク</t>
    </rPh>
    <rPh sb="44" eb="46">
      <t>ケイヒ</t>
    </rPh>
    <rPh sb="47" eb="50">
      <t>キジュンナイ</t>
    </rPh>
    <rPh sb="50" eb="53">
      <t>クリイレガク</t>
    </rPh>
    <rPh sb="54" eb="56">
      <t>ゲンショウ</t>
    </rPh>
    <rPh sb="61" eb="63">
      <t>ゲンイン</t>
    </rPh>
    <rPh sb="73" eb="76">
      <t>ゲスイドウ</t>
    </rPh>
    <rPh sb="76" eb="79">
      <t>シヨウリョウ</t>
    </rPh>
    <rPh sb="79" eb="81">
      <t>シュウニュウ</t>
    </rPh>
    <rPh sb="82" eb="84">
      <t>ネンネン</t>
    </rPh>
    <rPh sb="99" eb="100">
      <t>ツナ</t>
    </rPh>
    <rPh sb="106" eb="108">
      <t>コンゴ</t>
    </rPh>
    <rPh sb="142" eb="144">
      <t>ガンリ</t>
    </rPh>
    <rPh sb="144" eb="147">
      <t>ショウカンキン</t>
    </rPh>
    <rPh sb="151" eb="153">
      <t>ミコ</t>
    </rPh>
    <rPh sb="170" eb="172">
      <t>テキセイ</t>
    </rPh>
    <rPh sb="173" eb="175">
      <t>キンガク</t>
    </rPh>
    <rPh sb="264" eb="267">
      <t>ヘイジュンカ</t>
    </rPh>
    <rPh sb="268" eb="269">
      <t>タメ</t>
    </rPh>
    <rPh sb="270" eb="272">
      <t>キサイ</t>
    </rPh>
    <rPh sb="273" eb="275">
      <t>ヨテイ</t>
    </rPh>
    <rPh sb="280" eb="282">
      <t>ヒリツ</t>
    </rPh>
    <rPh sb="283" eb="285">
      <t>ジョウショウ</t>
    </rPh>
    <rPh sb="285" eb="287">
      <t>ケイコウ</t>
    </rPh>
    <rPh sb="293" eb="295">
      <t>ミコ</t>
    </rPh>
    <rPh sb="493" eb="495">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</si>
</sst>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0.32</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54.16</c:v>
                </c:pt>
                <c:pt idx="1">
                  <c:v>52.72</c:v>
                </c:pt>
                <c:pt idx="2">
                  <c:v>51.93</c:v>
                </c:pt>
                <c:pt idx="3">
                  <c:v>52.59</c:v>
                </c:pt>
                <c:pt idx="4">
                  <c:v>51.87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49.27</c:v>
                </c:pt>
                <c:pt idx="1">
                  <c:v>49.47</c:v>
                </c:pt>
                <c:pt idx="2">
                  <c:v>48.19</c:v>
                </c:pt>
                <c:pt idx="3">
                  <c:v>47.32</c:v>
                </c:pt>
                <c:pt idx="4">
                  <c:v>48.03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67.59</c:v>
                </c:pt>
                <c:pt idx="1">
                  <c:v>67.91</c:v>
                </c:pt>
                <c:pt idx="2">
                  <c:v>68.12</c:v>
                </c:pt>
                <c:pt idx="3">
                  <c:v>69.11</c:v>
                </c:pt>
                <c:pt idx="4">
                  <c:v>70.06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83.16</c:v>
                </c:pt>
                <c:pt idx="1">
                  <c:v>82.06</c:v>
                </c:pt>
                <c:pt idx="2">
                  <c:v>82.26</c:v>
                </c:pt>
                <c:pt idx="3">
                  <c:v>81.33</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68.66</c:v>
                </c:pt>
                <c:pt idx="1">
                  <c:v>68.239999999999995</c:v>
                </c:pt>
                <c:pt idx="2">
                  <c:v>63.14</c:v>
                </c:pt>
                <c:pt idx="3">
                  <c:v>59.3</c:v>
                </c:pt>
                <c:pt idx="4">
                  <c:v>58.57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2049.1999999999998</c:v>
                </c:pt>
                <c:pt idx="1">
                  <c:v>1879.28</c:v>
                </c:pt>
                <c:pt idx="2">
                  <c:v>1867.42</c:v>
                </c:pt>
                <c:pt idx="3">
                  <c:v>1826.71</c:v>
                </c:pt>
                <c:pt idx="4">
                  <c:v>1777.77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1130.42</c:v>
                </c:pt>
                <c:pt idx="1">
                  <c:v>1245.0999999999999</c:v>
                </c:pt>
                <c:pt idx="2">
                  <c:v>1108.8</c:v>
                </c:pt>
                <c:pt idx="3">
                  <c:v>1194.56</c:v>
                </c:pt>
                <c:pt idx="4">
                  <c:v>1174.6099999999999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52.07</c:v>
                </c:pt>
                <c:pt idx="1">
                  <c:v>52.05</c:v>
                </c:pt>
                <c:pt idx="2">
                  <c:v>47.37</c:v>
                </c:pt>
                <c:pt idx="3">
                  <c:v>42.71</c:v>
                </c:pt>
                <c:pt idx="4">
                  <c:v>42.93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74.17</c:v>
                </c:pt>
                <c:pt idx="1">
                  <c:v>79.77</c:v>
                </c:pt>
                <c:pt idx="2">
                  <c:v>79.63</c:v>
                </c:pt>
                <c:pt idx="3">
                  <c:v>76.78</c:v>
                </c:pt>
                <c:pt idx="4">
                  <c:v>75.41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477.27</c:v>
                </c:pt>
                <c:pt idx="1">
                  <c:v>484.37</c:v>
                </c:pt>
                <c:pt idx="2">
                  <c:v>532.65</c:v>
                </c:pt>
                <c:pt idx="3">
                  <c:v>592.16999999999996</c:v>
                </c:pt>
                <c:pt idx="4">
                  <c:v>564.26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230.95</c:v>
                </c:pt>
                <c:pt idx="1">
                  <c:v>214.56</c:v>
                </c:pt>
                <c:pt idx="2">
                  <c:v>213.66</c:v>
                </c:pt>
                <c:pt idx="3">
                  <c:v>224.31</c:v>
                </c:pt>
                <c:pt idx="4">
                  <c:v>223.48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I12" zoomScale="130" zoomScaleNormal="130" workbookViewId="0">
      <selection activeCell="BL16" sqref="BL16:BZ44"/>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岩手県　一戸町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10960</v>
      </c>
      <c r="AM8" s="21"/>
      <c r="AN8" s="21"/>
      <c r="AO8" s="21"/>
      <c r="AP8" s="21"/>
      <c r="AQ8" s="21"/>
      <c r="AR8" s="21"/>
      <c r="AS8" s="21"/>
      <c r="AT8" s="7">
        <f>データ!T6</f>
        <v>300.02999999999997</v>
      </c>
      <c r="AU8" s="7"/>
      <c r="AV8" s="7"/>
      <c r="AW8" s="7"/>
      <c r="AX8" s="7"/>
      <c r="AY8" s="7"/>
      <c r="AZ8" s="7"/>
      <c r="BA8" s="7"/>
      <c r="BB8" s="7">
        <f>データ!U6</f>
        <v>36.53</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35.69</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3851</v>
      </c>
      <c r="AM10" s="21"/>
      <c r="AN10" s="21"/>
      <c r="AO10" s="21"/>
      <c r="AP10" s="21"/>
      <c r="AQ10" s="21"/>
      <c r="AR10" s="21"/>
      <c r="AS10" s="21"/>
      <c r="AT10" s="7">
        <f>データ!W6</f>
        <v>2.35</v>
      </c>
      <c r="AU10" s="7"/>
      <c r="AV10" s="7"/>
      <c r="AW10" s="7"/>
      <c r="AX10" s="7"/>
      <c r="AY10" s="7"/>
      <c r="AZ10" s="7"/>
      <c r="BA10" s="7"/>
      <c r="BB10" s="7">
        <f>データ!X6</f>
        <v>1638.72</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51</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52</v>
      </c>
      <c r="O85" s="12" t="s">
        <v>54</v>
      </c>
    </row>
    <row r="86" spans="1:78" hidden="1">
      <c r="B86" s="12"/>
      <c r="C86" s="12"/>
      <c r="D86" s="12"/>
      <c r="E86" s="12" t="str">
        <f>データ!AI6</f>
        <v/>
      </c>
      <c r="F86" s="12" t="s">
        <v>38</v>
      </c>
      <c r="G86" s="12" t="s">
        <v>38</v>
      </c>
      <c r="H86" s="12" t="str">
        <f>データ!BP6</f>
        <v>【630.82】</v>
      </c>
      <c r="I86" s="12" t="str">
        <f>データ!CA6</f>
        <v>【97.81】</v>
      </c>
      <c r="J86" s="12" t="str">
        <f>データ!CL6</f>
        <v>【138.75】</v>
      </c>
      <c r="K86" s="12" t="str">
        <f>データ!CW6</f>
        <v>【58.94】</v>
      </c>
      <c r="L86" s="12" t="str">
        <f>データ!DH6</f>
        <v>【95.91】</v>
      </c>
      <c r="M86" s="12" t="s">
        <v>38</v>
      </c>
      <c r="N86" s="12" t="s">
        <v>38</v>
      </c>
      <c r="O86" s="12" t="str">
        <f>データ!EO6</f>
        <v>【0.22】</v>
      </c>
    </row>
  </sheetData>
  <sheetProtection algorithmName="SHA-512" hashValue="2+8FRVQD14ay1OrWx0iJ4ZvLub17496MVib/EZPyQB8ZEF9to+UJN4bHs0xFPoKzjF2TIFAskpbrAz7LOQbXZw==" saltValue="vl743ZV+zHC8oCPEloB4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59</v>
      </c>
      <c r="D3" s="64" t="s">
        <v>60</v>
      </c>
      <c r="E3" s="64" t="s">
        <v>7</v>
      </c>
      <c r="F3" s="64" t="s">
        <v>6</v>
      </c>
      <c r="G3" s="64" t="s">
        <v>27</v>
      </c>
      <c r="H3" s="70" t="s">
        <v>56</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61</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c r="A5" s="62" t="s">
        <v>70</v>
      </c>
      <c r="B5" s="66"/>
      <c r="C5" s="66"/>
      <c r="D5" s="66"/>
      <c r="E5" s="66"/>
      <c r="F5" s="66"/>
      <c r="G5" s="66"/>
      <c r="H5" s="72" t="s">
        <v>58</v>
      </c>
      <c r="I5" s="72" t="s">
        <v>71</v>
      </c>
      <c r="J5" s="72" t="s">
        <v>72</v>
      </c>
      <c r="K5" s="72" t="s">
        <v>73</v>
      </c>
      <c r="L5" s="72" t="s">
        <v>74</v>
      </c>
      <c r="M5" s="72" t="s">
        <v>8</v>
      </c>
      <c r="N5" s="72" t="s">
        <v>75</v>
      </c>
      <c r="O5" s="72" t="s">
        <v>76</v>
      </c>
      <c r="P5" s="72" t="s">
        <v>77</v>
      </c>
      <c r="Q5" s="72" t="s">
        <v>78</v>
      </c>
      <c r="R5" s="72" t="s">
        <v>79</v>
      </c>
      <c r="S5" s="72" t="s">
        <v>80</v>
      </c>
      <c r="T5" s="72" t="s">
        <v>81</v>
      </c>
      <c r="U5" s="72" t="s">
        <v>64</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44</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5" s="61" customFormat="1">
      <c r="A6" s="62" t="s">
        <v>96</v>
      </c>
      <c r="B6" s="67">
        <f t="shared" ref="B6:X6" si="1">B7</f>
        <v>2023</v>
      </c>
      <c r="C6" s="67">
        <f t="shared" si="1"/>
        <v>35246</v>
      </c>
      <c r="D6" s="67">
        <f t="shared" si="1"/>
        <v>47</v>
      </c>
      <c r="E6" s="67">
        <f t="shared" si="1"/>
        <v>17</v>
      </c>
      <c r="F6" s="67">
        <f t="shared" si="1"/>
        <v>1</v>
      </c>
      <c r="G6" s="67">
        <f t="shared" si="1"/>
        <v>0</v>
      </c>
      <c r="H6" s="67" t="str">
        <f t="shared" si="1"/>
        <v>岩手県　一戸町</v>
      </c>
      <c r="I6" s="67" t="str">
        <f t="shared" si="1"/>
        <v>法非適用</v>
      </c>
      <c r="J6" s="67" t="str">
        <f t="shared" si="1"/>
        <v>下水道事業</v>
      </c>
      <c r="K6" s="67" t="str">
        <f t="shared" si="1"/>
        <v>公共下水道</v>
      </c>
      <c r="L6" s="67" t="str">
        <f t="shared" si="1"/>
        <v>Cd2</v>
      </c>
      <c r="M6" s="67" t="str">
        <f t="shared" si="1"/>
        <v>非設置</v>
      </c>
      <c r="N6" s="75" t="str">
        <f t="shared" si="1"/>
        <v>-</v>
      </c>
      <c r="O6" s="75" t="str">
        <f t="shared" si="1"/>
        <v>該当数値なし</v>
      </c>
      <c r="P6" s="75">
        <f t="shared" si="1"/>
        <v>35.69</v>
      </c>
      <c r="Q6" s="75">
        <f t="shared" si="1"/>
        <v>100</v>
      </c>
      <c r="R6" s="75">
        <f t="shared" si="1"/>
        <v>4180</v>
      </c>
      <c r="S6" s="75">
        <f t="shared" si="1"/>
        <v>10960</v>
      </c>
      <c r="T6" s="75">
        <f t="shared" si="1"/>
        <v>300.02999999999997</v>
      </c>
      <c r="U6" s="75">
        <f t="shared" si="1"/>
        <v>36.53</v>
      </c>
      <c r="V6" s="75">
        <f t="shared" si="1"/>
        <v>3851</v>
      </c>
      <c r="W6" s="75">
        <f t="shared" si="1"/>
        <v>2.35</v>
      </c>
      <c r="X6" s="75">
        <f t="shared" si="1"/>
        <v>1638.72</v>
      </c>
      <c r="Y6" s="83">
        <f t="shared" ref="Y6:AH6" si="2">IF(Y7="",NA(),Y7)</f>
        <v>68.66</v>
      </c>
      <c r="Z6" s="83">
        <f t="shared" si="2"/>
        <v>68.239999999999995</v>
      </c>
      <c r="AA6" s="83">
        <f t="shared" si="2"/>
        <v>63.14</v>
      </c>
      <c r="AB6" s="83">
        <f t="shared" si="2"/>
        <v>59.3</v>
      </c>
      <c r="AC6" s="83">
        <f t="shared" si="2"/>
        <v>58.57</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2049.1999999999998</v>
      </c>
      <c r="BG6" s="83">
        <f t="shared" si="5"/>
        <v>1879.28</v>
      </c>
      <c r="BH6" s="83">
        <f t="shared" si="5"/>
        <v>1867.42</v>
      </c>
      <c r="BI6" s="83">
        <f t="shared" si="5"/>
        <v>1826.71</v>
      </c>
      <c r="BJ6" s="83">
        <f t="shared" si="5"/>
        <v>1777.77</v>
      </c>
      <c r="BK6" s="83">
        <f t="shared" si="5"/>
        <v>1130.42</v>
      </c>
      <c r="BL6" s="83">
        <f t="shared" si="5"/>
        <v>1245.0999999999999</v>
      </c>
      <c r="BM6" s="83">
        <f t="shared" si="5"/>
        <v>1108.8</v>
      </c>
      <c r="BN6" s="83">
        <f t="shared" si="5"/>
        <v>1194.56</v>
      </c>
      <c r="BO6" s="83">
        <f t="shared" si="5"/>
        <v>1174.6099999999999</v>
      </c>
      <c r="BP6" s="75" t="str">
        <f>IF(BP7="","",IF(BP7="-","【-】","【"&amp;SUBSTITUTE(TEXT(BP7,"#,##0.00"),"-","△")&amp;"】"))</f>
        <v>【630.82】</v>
      </c>
      <c r="BQ6" s="83">
        <f t="shared" ref="BQ6:BZ6" si="6">IF(BQ7="",NA(),BQ7)</f>
        <v>52.07</v>
      </c>
      <c r="BR6" s="83">
        <f t="shared" si="6"/>
        <v>52.05</v>
      </c>
      <c r="BS6" s="83">
        <f t="shared" si="6"/>
        <v>47.37</v>
      </c>
      <c r="BT6" s="83">
        <f t="shared" si="6"/>
        <v>42.71</v>
      </c>
      <c r="BU6" s="83">
        <f t="shared" si="6"/>
        <v>42.93</v>
      </c>
      <c r="BV6" s="83">
        <f t="shared" si="6"/>
        <v>74.17</v>
      </c>
      <c r="BW6" s="83">
        <f t="shared" si="6"/>
        <v>79.77</v>
      </c>
      <c r="BX6" s="83">
        <f t="shared" si="6"/>
        <v>79.63</v>
      </c>
      <c r="BY6" s="83">
        <f t="shared" si="6"/>
        <v>76.78</v>
      </c>
      <c r="BZ6" s="83">
        <f t="shared" si="6"/>
        <v>75.41</v>
      </c>
      <c r="CA6" s="75" t="str">
        <f>IF(CA7="","",IF(CA7="-","【-】","【"&amp;SUBSTITUTE(TEXT(CA7,"#,##0.00"),"-","△")&amp;"】"))</f>
        <v>【97.81】</v>
      </c>
      <c r="CB6" s="83">
        <f t="shared" ref="CB6:CK6" si="7">IF(CB7="",NA(),CB7)</f>
        <v>477.27</v>
      </c>
      <c r="CC6" s="83">
        <f t="shared" si="7"/>
        <v>484.37</v>
      </c>
      <c r="CD6" s="83">
        <f t="shared" si="7"/>
        <v>532.65</v>
      </c>
      <c r="CE6" s="83">
        <f t="shared" si="7"/>
        <v>592.16999999999996</v>
      </c>
      <c r="CF6" s="83">
        <f t="shared" si="7"/>
        <v>564.26</v>
      </c>
      <c r="CG6" s="83">
        <f t="shared" si="7"/>
        <v>230.95</v>
      </c>
      <c r="CH6" s="83">
        <f t="shared" si="7"/>
        <v>214.56</v>
      </c>
      <c r="CI6" s="83">
        <f t="shared" si="7"/>
        <v>213.66</v>
      </c>
      <c r="CJ6" s="83">
        <f t="shared" si="7"/>
        <v>224.31</v>
      </c>
      <c r="CK6" s="83">
        <f t="shared" si="7"/>
        <v>223.48</v>
      </c>
      <c r="CL6" s="75" t="str">
        <f>IF(CL7="","",IF(CL7="-","【-】","【"&amp;SUBSTITUTE(TEXT(CL7,"#,##0.00"),"-","△")&amp;"】"))</f>
        <v>【138.75】</v>
      </c>
      <c r="CM6" s="83">
        <f t="shared" ref="CM6:CV6" si="8">IF(CM7="",NA(),CM7)</f>
        <v>54.16</v>
      </c>
      <c r="CN6" s="83">
        <f t="shared" si="8"/>
        <v>52.72</v>
      </c>
      <c r="CO6" s="83">
        <f t="shared" si="8"/>
        <v>51.93</v>
      </c>
      <c r="CP6" s="83">
        <f t="shared" si="8"/>
        <v>52.59</v>
      </c>
      <c r="CQ6" s="83">
        <f t="shared" si="8"/>
        <v>51.87</v>
      </c>
      <c r="CR6" s="83">
        <f t="shared" si="8"/>
        <v>49.27</v>
      </c>
      <c r="CS6" s="83">
        <f t="shared" si="8"/>
        <v>49.47</v>
      </c>
      <c r="CT6" s="83">
        <f t="shared" si="8"/>
        <v>48.19</v>
      </c>
      <c r="CU6" s="83">
        <f t="shared" si="8"/>
        <v>47.32</v>
      </c>
      <c r="CV6" s="83">
        <f t="shared" si="8"/>
        <v>48.03</v>
      </c>
      <c r="CW6" s="75" t="str">
        <f>IF(CW7="","",IF(CW7="-","【-】","【"&amp;SUBSTITUTE(TEXT(CW7,"#,##0.00"),"-","△")&amp;"】"))</f>
        <v>【58.94】</v>
      </c>
      <c r="CX6" s="83">
        <f t="shared" ref="CX6:DG6" si="9">IF(CX7="",NA(),CX7)</f>
        <v>67.59</v>
      </c>
      <c r="CY6" s="83">
        <f t="shared" si="9"/>
        <v>67.91</v>
      </c>
      <c r="CZ6" s="83">
        <f t="shared" si="9"/>
        <v>68.12</v>
      </c>
      <c r="DA6" s="83">
        <f t="shared" si="9"/>
        <v>69.11</v>
      </c>
      <c r="DB6" s="83">
        <f t="shared" si="9"/>
        <v>70.06</v>
      </c>
      <c r="DC6" s="83">
        <f t="shared" si="9"/>
        <v>83.16</v>
      </c>
      <c r="DD6" s="83">
        <f t="shared" si="9"/>
        <v>82.06</v>
      </c>
      <c r="DE6" s="83">
        <f t="shared" si="9"/>
        <v>82.26</v>
      </c>
      <c r="DF6" s="83">
        <f t="shared" si="9"/>
        <v>81.33</v>
      </c>
      <c r="DG6" s="83">
        <f t="shared" si="9"/>
        <v>80.95</v>
      </c>
      <c r="DH6" s="75" t="str">
        <f>IF(DH7="","",IF(DH7="-","【-】","【"&amp;SUBSTITUTE(TEXT(DH7,"#,##0.00"),"-","△")&amp;"】"))</f>
        <v>【95.91】</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83">
        <f t="shared" si="12"/>
        <v>5.e-002</v>
      </c>
      <c r="EJ6" s="83">
        <f t="shared" si="12"/>
        <v>0.1</v>
      </c>
      <c r="EK6" s="83">
        <f t="shared" si="12"/>
        <v>0.32</v>
      </c>
      <c r="EL6" s="83">
        <f t="shared" si="12"/>
        <v>0.1</v>
      </c>
      <c r="EM6" s="83">
        <f t="shared" si="12"/>
        <v>9.e-002</v>
      </c>
      <c r="EN6" s="83">
        <f t="shared" si="12"/>
        <v>0.1</v>
      </c>
      <c r="EO6" s="75" t="str">
        <f>IF(EO7="","",IF(EO7="-","【-】","【"&amp;SUBSTITUTE(TEXT(EO7,"#,##0.00"),"-","△")&amp;"】"))</f>
        <v>【0.22】</v>
      </c>
    </row>
    <row r="7" spans="1:145" s="61" customFormat="1">
      <c r="A7" s="62"/>
      <c r="B7" s="68">
        <v>2023</v>
      </c>
      <c r="C7" s="68">
        <v>35246</v>
      </c>
      <c r="D7" s="68">
        <v>47</v>
      </c>
      <c r="E7" s="68">
        <v>17</v>
      </c>
      <c r="F7" s="68">
        <v>1</v>
      </c>
      <c r="G7" s="68">
        <v>0</v>
      </c>
      <c r="H7" s="68" t="s">
        <v>97</v>
      </c>
      <c r="I7" s="68" t="s">
        <v>98</v>
      </c>
      <c r="J7" s="68" t="s">
        <v>99</v>
      </c>
      <c r="K7" s="68" t="s">
        <v>100</v>
      </c>
      <c r="L7" s="68" t="s">
        <v>101</v>
      </c>
      <c r="M7" s="68" t="s">
        <v>102</v>
      </c>
      <c r="N7" s="76" t="s">
        <v>38</v>
      </c>
      <c r="O7" s="76" t="s">
        <v>103</v>
      </c>
      <c r="P7" s="76">
        <v>35.69</v>
      </c>
      <c r="Q7" s="76">
        <v>100</v>
      </c>
      <c r="R7" s="76">
        <v>4180</v>
      </c>
      <c r="S7" s="76">
        <v>10960</v>
      </c>
      <c r="T7" s="76">
        <v>300.02999999999997</v>
      </c>
      <c r="U7" s="76">
        <v>36.53</v>
      </c>
      <c r="V7" s="76">
        <v>3851</v>
      </c>
      <c r="W7" s="76">
        <v>2.35</v>
      </c>
      <c r="X7" s="76">
        <v>1638.72</v>
      </c>
      <c r="Y7" s="76">
        <v>68.66</v>
      </c>
      <c r="Z7" s="76">
        <v>68.239999999999995</v>
      </c>
      <c r="AA7" s="76">
        <v>63.14</v>
      </c>
      <c r="AB7" s="76">
        <v>59.3</v>
      </c>
      <c r="AC7" s="76">
        <v>58.57</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2049.1999999999998</v>
      </c>
      <c r="BG7" s="76">
        <v>1879.28</v>
      </c>
      <c r="BH7" s="76">
        <v>1867.42</v>
      </c>
      <c r="BI7" s="76">
        <v>1826.71</v>
      </c>
      <c r="BJ7" s="76">
        <v>1777.77</v>
      </c>
      <c r="BK7" s="76">
        <v>1130.42</v>
      </c>
      <c r="BL7" s="76">
        <v>1245.0999999999999</v>
      </c>
      <c r="BM7" s="76">
        <v>1108.8</v>
      </c>
      <c r="BN7" s="76">
        <v>1194.56</v>
      </c>
      <c r="BO7" s="76">
        <v>1174.6099999999999</v>
      </c>
      <c r="BP7" s="76">
        <v>630.82000000000005</v>
      </c>
      <c r="BQ7" s="76">
        <v>52.07</v>
      </c>
      <c r="BR7" s="76">
        <v>52.05</v>
      </c>
      <c r="BS7" s="76">
        <v>47.37</v>
      </c>
      <c r="BT7" s="76">
        <v>42.71</v>
      </c>
      <c r="BU7" s="76">
        <v>42.93</v>
      </c>
      <c r="BV7" s="76">
        <v>74.17</v>
      </c>
      <c r="BW7" s="76">
        <v>79.77</v>
      </c>
      <c r="BX7" s="76">
        <v>79.63</v>
      </c>
      <c r="BY7" s="76">
        <v>76.78</v>
      </c>
      <c r="BZ7" s="76">
        <v>75.41</v>
      </c>
      <c r="CA7" s="76">
        <v>97.81</v>
      </c>
      <c r="CB7" s="76">
        <v>477.27</v>
      </c>
      <c r="CC7" s="76">
        <v>484.37</v>
      </c>
      <c r="CD7" s="76">
        <v>532.65</v>
      </c>
      <c r="CE7" s="76">
        <v>592.16999999999996</v>
      </c>
      <c r="CF7" s="76">
        <v>564.26</v>
      </c>
      <c r="CG7" s="76">
        <v>230.95</v>
      </c>
      <c r="CH7" s="76">
        <v>214.56</v>
      </c>
      <c r="CI7" s="76">
        <v>213.66</v>
      </c>
      <c r="CJ7" s="76">
        <v>224.31</v>
      </c>
      <c r="CK7" s="76">
        <v>223.48</v>
      </c>
      <c r="CL7" s="76">
        <v>138.75</v>
      </c>
      <c r="CM7" s="76">
        <v>54.16</v>
      </c>
      <c r="CN7" s="76">
        <v>52.72</v>
      </c>
      <c r="CO7" s="76">
        <v>51.93</v>
      </c>
      <c r="CP7" s="76">
        <v>52.59</v>
      </c>
      <c r="CQ7" s="76">
        <v>51.87</v>
      </c>
      <c r="CR7" s="76">
        <v>49.27</v>
      </c>
      <c r="CS7" s="76">
        <v>49.47</v>
      </c>
      <c r="CT7" s="76">
        <v>48.19</v>
      </c>
      <c r="CU7" s="76">
        <v>47.32</v>
      </c>
      <c r="CV7" s="76">
        <v>48.03</v>
      </c>
      <c r="CW7" s="76">
        <v>58.94</v>
      </c>
      <c r="CX7" s="76">
        <v>67.59</v>
      </c>
      <c r="CY7" s="76">
        <v>67.91</v>
      </c>
      <c r="CZ7" s="76">
        <v>68.12</v>
      </c>
      <c r="DA7" s="76">
        <v>69.11</v>
      </c>
      <c r="DB7" s="76">
        <v>70.06</v>
      </c>
      <c r="DC7" s="76">
        <v>83.16</v>
      </c>
      <c r="DD7" s="76">
        <v>82.06</v>
      </c>
      <c r="DE7" s="76">
        <v>82.26</v>
      </c>
      <c r="DF7" s="76">
        <v>81.33</v>
      </c>
      <c r="DG7" s="76">
        <v>80.95</v>
      </c>
      <c r="DH7" s="76">
        <v>95.91</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5.e-002</v>
      </c>
      <c r="EJ7" s="76">
        <v>0.1</v>
      </c>
      <c r="EK7" s="76">
        <v>0.32</v>
      </c>
      <c r="EL7" s="76">
        <v>0.1</v>
      </c>
      <c r="EM7" s="76">
        <v>9.e-002</v>
      </c>
      <c r="EN7" s="76">
        <v>0.1</v>
      </c>
      <c r="EO7" s="76">
        <v>0.22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104</v>
      </c>
      <c r="C9" s="63" t="s">
        <v>105</v>
      </c>
      <c r="D9" s="63" t="s">
        <v>106</v>
      </c>
      <c r="E9" s="63" t="s">
        <v>107</v>
      </c>
      <c r="F9" s="63" t="s">
        <v>108</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柴田 秀昭</cp:lastModifiedBy>
  <dcterms:created xsi:type="dcterms:W3CDTF">2024-12-19T01:37:45Z</dcterms:created>
  <dcterms:modified xsi:type="dcterms:W3CDTF">2025-02-14T09:29:52Z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2025-02-14T09:29:52Z</vt:filetime>
  </property>
</Properties>
</file>