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FOW0UFvNVfV0kghE/4mfg71pNsl/zIDyrLy7GVl6zZSMjn4SKNvZKqsjbc4FQM572M2UkN9F2ilLBjHhiz9UEQ==" workbookSaltValue="CM8+4c7CAT8N06fcKNPK6w==" workbookSpinCount="100000"/>
  <bookViews>
    <workbookView xWindow="0" yWindow="0" windowWidth="23040" windowHeight="9216"/>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<sst xmlns="http://schemas.openxmlformats.org/spreadsheetml/2006/main" xmlns:r="http://schemas.openxmlformats.org/officeDocument/2006/relationships" count="116" uniqueCount="116">
  <si>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</si>
  <si>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</si>
  <si>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</si>
  <si>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</si>
  <si>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</si>
  <si>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</si>
  <si>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</si>
  <si>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</si>
  <si>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</si>
  <si>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</si>
  <si>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</si>
  <si>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</si>
  <si>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</si>
  <si>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</si>
  <si>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</si>
  <si>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</si>
  <si>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</si>
  <si>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</si>
  <si>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</si>
  <si>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</si>
  <si>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</si>
  <si>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</si>
  <si>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</si>
  <si>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</si>
  <si>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</si>
  <si>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</si>
  <si>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</si>
  <si>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</si>
  <si>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</si>
  <si>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</si>
  <si>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</si>
  <si>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</si>
  <si>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</si>
  <si>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</si>
  <si>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</si>
  <si>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</si>
  <si>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</si>
  <si>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</si>
  <si>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</si>
  <si>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</si>
  <si>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</si>
  <si>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</si>
  <si>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</si>
  <si>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</si>
  <si>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</si>
  <si>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</si>
  <si>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</si>
  <si>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</si>
  <si>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</si>
  <si>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</si>
  <si>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</si>
  <si>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</si>
  <si>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</si>
  <si>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</si>
  <si>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</si>
  <si>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</si>
  <si>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</si>
  <si>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</si>
  <si>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</si>
  <si>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</si>
  <si>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</si>
  <si>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</si>
  <si>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</si>
  <si>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</si>
  <si>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</si>
  <si>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</si>
  <si>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</si>
  <si>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</si>
  <si>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</si>
  <si>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</si>
  <si>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</si>
  <si>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</si>
  <si>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</si>
  <si>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</si>
  <si>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</si>
  <si>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</si>
  <si>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</si>
  <si>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</si>
  <si>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</si>
  <si>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</si>
  <si>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</si>
  <si>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</si>
  <si>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</si>
  <si>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</si>
  <si>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</si>
  <si>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</si>
  <si>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</si>
  <si>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</si>
  <si>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</si>
  <si>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</si>
  <si>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</si>
  <si>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</si>
  <si>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</si>
  <si>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</si>
  <si>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</si>
  <si>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</si>
  <si>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岩手県　一戸町</t>
  </si>
  <si>
    <t>法非適用</t>
  </si>
  <si>
    <t>下水道事業</t>
  </si>
  <si>
    <t>特定地域生活排水処理</t>
  </si>
  <si>
    <t>K2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</si>
  <si>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</si>
  <si>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</si>
  <si>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</si>
  <si>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</si>
  <si>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</si>
  <si>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</si>
  <si>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</si>
  <si>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</si>
  <si>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</si>
  <si>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</si>
  <si>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</si>
  <si>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</si>
  <si>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①収益的収支比率については、年度間増減はあるものの継続的に単年度の黒字を示している。今後は、新たな設備投資に伴い元利償還金が増加していくことが想定されるが、計画的な投資により事業費の平準化に努める必要がある。併せて、効率的な施設管理による維持管理費の削減にも努めていく。
④企業債残高対事業規模比率については、毎年度新規の設備投資を行っていることから、今後も同水準で推移することが想定されるが、収支状況、将来の元利償還の負担に留意する。
⑤経費回収率については、類似団体に比べ良好な値を示しているが、将来の元利償還に係る負担増が想定されるため、効率的な経営を行い、汚水処理費用の削減に努めていく必要がある。
⑥汚水処理原価については、類似団体に比べ良好な値を示しているが、将来の元利償還に係る負担増が想定されるため、効率的な経営を行い、汚水処理費用の削減に努めていく必要がある。
⑦施設利用率については、浄化槽の規格が使用水量実態ではなく、原則として延床面積で決定されていることなどが類似団体に比べ低い値を示す一因であると考えられる。一方で、新規に設置する浄化槽については使用実態に即し、小規模化を図るなど効率的な施設利用の達成を図る必要がある。
⑧水洗化率については、浄化槽については設置希望者にのみ設置を行っているため、類似団体に比べ高い値を示しており、現状維持を図るものとする。</t>
    <rPh sb="14" eb="16">
      <t>ネンド</t>
    </rPh>
    <rPh sb="16" eb="17">
      <t>カン</t>
    </rPh>
    <rPh sb="17" eb="19">
      <t>ゾウゲン</t>
    </rPh>
    <phoneticPr fontId="1"/>
  </si>
  <si>
    <t>　特定地域生活排水処理事業については、収益的収支比率及び経費回収率が示すように、現状として類似団体に比べ良好な状態にある。
　一方で、新たな設備投資を行っていく必要があるが、今後総費用に占める元利償還金割合が増加していくことが見込まれるため、過剰な投資を避け地方債の新規発行の抑制に努める必要がある。
　このため、今後新規に設置する浄化槽については、使用者の実態に即し適正化を図るなど過大な設備投資を抑制するとともに、経営指標を注視した事業運営を図る必要がある。</t>
  </si>
  <si>
    <r>
      <t>　浄化槽躯体の耐用年数については、実態として30～50年程度とされている（持続的な汚水処理システム構築に向けた都道府県構想マニュアルより）。
　特定地域生活排水処理事業は供用開始から</t>
    </r>
    <r>
      <rPr>
        <sz val="11"/>
        <color theme="1"/>
        <rFont val="ＭＳ ゴシック"/>
      </rPr>
      <t>21年経過したところであり、老朽化による浄化槽躯体の更新を行った実績はない。</t>
    </r>
  </si>
</sst>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46.97</c:v>
                </c:pt>
                <c:pt idx="1">
                  <c:v>50.56</c:v>
                </c:pt>
                <c:pt idx="2">
                  <c:v>50</c:v>
                </c:pt>
                <c:pt idx="3">
                  <c:v>46.23</c:v>
                </c:pt>
                <c:pt idx="4">
                  <c:v>47.55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59.64</c:v>
                </c:pt>
                <c:pt idx="1">
                  <c:v>58.19</c:v>
                </c:pt>
                <c:pt idx="2">
                  <c:v>56.52</c:v>
                </c:pt>
                <c:pt idx="3">
                  <c:v>88.45</c:v>
                </c:pt>
                <c:pt idx="4">
                  <c:v>54.08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90.63</c:v>
                </c:pt>
                <c:pt idx="1">
                  <c:v>87.8</c:v>
                </c:pt>
                <c:pt idx="2">
                  <c:v>88.43</c:v>
                </c:pt>
                <c:pt idx="3">
                  <c:v>90.34</c:v>
                </c:pt>
                <c:pt idx="4">
                  <c:v>90.57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115.71</c:v>
                </c:pt>
                <c:pt idx="1">
                  <c:v>112.85</c:v>
                </c:pt>
                <c:pt idx="2">
                  <c:v>111.38</c:v>
                </c:pt>
                <c:pt idx="3">
                  <c:v>115.17</c:v>
                </c:pt>
                <c:pt idx="4">
                  <c:v>104.06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654.25</c:v>
                </c:pt>
                <c:pt idx="1">
                  <c:v>623.05999999999995</c:v>
                </c:pt>
                <c:pt idx="2">
                  <c:v>627.39</c:v>
                </c:pt>
                <c:pt idx="3">
                  <c:v>633.69000000000005</c:v>
                </c:pt>
                <c:pt idx="4">
                  <c:v>685.09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270.57</c:v>
                </c:pt>
                <c:pt idx="1">
                  <c:v>294.27</c:v>
                </c:pt>
                <c:pt idx="2">
                  <c:v>294.08999999999997</c:v>
                </c:pt>
                <c:pt idx="3">
                  <c:v>294.08999999999997</c:v>
                </c:pt>
                <c:pt idx="4">
                  <c:v>338.47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128.47</c:v>
                </c:pt>
                <c:pt idx="1">
                  <c:v>128.91</c:v>
                </c:pt>
                <c:pt idx="2">
                  <c:v>125.95</c:v>
                </c:pt>
                <c:pt idx="3">
                  <c:v>131.58000000000001</c:v>
                </c:pt>
                <c:pt idx="4">
                  <c:v>109.97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62.5</c:v>
                </c:pt>
                <c:pt idx="1">
                  <c:v>60.59</c:v>
                </c:pt>
                <c:pt idx="2">
                  <c:v>60</c:v>
                </c:pt>
                <c:pt idx="3">
                  <c:v>59.01</c:v>
                </c:pt>
                <c:pt idx="4">
                  <c:v>56.06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211.37</c:v>
                </c:pt>
                <c:pt idx="1">
                  <c:v>199.71</c:v>
                </c:pt>
                <c:pt idx="2">
                  <c:v>207.19</c:v>
                </c:pt>
                <c:pt idx="3">
                  <c:v>197.04</c:v>
                </c:pt>
                <c:pt idx="4">
                  <c:v>223.19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269.33</c:v>
                </c:pt>
                <c:pt idx="1">
                  <c:v>280.23</c:v>
                </c:pt>
                <c:pt idx="2">
                  <c:v>282.70999999999998</c:v>
                </c:pt>
                <c:pt idx="3">
                  <c:v>291.82</c:v>
                </c:pt>
                <c:pt idx="4">
                  <c:v>304.36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【349.83】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【54.61】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【307.86】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【53.65】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D1" zoomScale="85" zoomScaleNormal="85" workbookViewId="0">
      <selection activeCell="BL47" sqref="BL47:BZ63"/>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岩手県　一戸町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6</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特定地域生活排水処理</v>
      </c>
      <c r="Q8" s="6"/>
      <c r="R8" s="6"/>
      <c r="S8" s="6"/>
      <c r="T8" s="6"/>
      <c r="U8" s="6"/>
      <c r="V8" s="6"/>
      <c r="W8" s="6" t="str">
        <f>データ!L6</f>
        <v>K2</v>
      </c>
      <c r="X8" s="6"/>
      <c r="Y8" s="6"/>
      <c r="Z8" s="6"/>
      <c r="AA8" s="6"/>
      <c r="AB8" s="6"/>
      <c r="AC8" s="6"/>
      <c r="AD8" s="20" t="str">
        <f>データ!$M$6</f>
        <v>非設置</v>
      </c>
      <c r="AE8" s="20"/>
      <c r="AF8" s="20"/>
      <c r="AG8" s="20"/>
      <c r="AH8" s="20"/>
      <c r="AI8" s="20"/>
      <c r="AJ8" s="20"/>
      <c r="AK8" s="3"/>
      <c r="AL8" s="21">
        <f>データ!S6</f>
        <v>10960</v>
      </c>
      <c r="AM8" s="21"/>
      <c r="AN8" s="21"/>
      <c r="AO8" s="21"/>
      <c r="AP8" s="21"/>
      <c r="AQ8" s="21"/>
      <c r="AR8" s="21"/>
      <c r="AS8" s="21"/>
      <c r="AT8" s="7">
        <f>データ!T6</f>
        <v>300.02999999999997</v>
      </c>
      <c r="AU8" s="7"/>
      <c r="AV8" s="7"/>
      <c r="AW8" s="7"/>
      <c r="AX8" s="7"/>
      <c r="AY8" s="7"/>
      <c r="AZ8" s="7"/>
      <c r="BA8" s="7"/>
      <c r="BB8" s="7">
        <f>データ!U6</f>
        <v>36.53</v>
      </c>
      <c r="BC8" s="7"/>
      <c r="BD8" s="7"/>
      <c r="BE8" s="7"/>
      <c r="BF8" s="7"/>
      <c r="BG8" s="7"/>
      <c r="BH8" s="7"/>
      <c r="BI8" s="7"/>
      <c r="BJ8" s="3"/>
      <c r="BK8" s="3"/>
      <c r="BL8" s="27" t="s">
        <v>16</v>
      </c>
      <c r="BM8" s="39"/>
      <c r="BN8" s="48" t="s">
        <v>21</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v>
      </c>
      <c r="BC9" s="5"/>
      <c r="BD9" s="5"/>
      <c r="BE9" s="5"/>
      <c r="BF9" s="5"/>
      <c r="BG9" s="5"/>
      <c r="BH9" s="5"/>
      <c r="BI9" s="5"/>
      <c r="BJ9" s="3"/>
      <c r="BK9" s="3"/>
      <c r="BL9" s="28" t="s">
        <v>33</v>
      </c>
      <c r="BM9" s="40"/>
      <c r="BN9" s="49" t="s">
        <v>34</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8.1999999999999993</v>
      </c>
      <c r="Q10" s="7"/>
      <c r="R10" s="7"/>
      <c r="S10" s="7"/>
      <c r="T10" s="7"/>
      <c r="U10" s="7"/>
      <c r="V10" s="7"/>
      <c r="W10" s="7">
        <f>データ!Q6</f>
        <v>100</v>
      </c>
      <c r="X10" s="7"/>
      <c r="Y10" s="7"/>
      <c r="Z10" s="7"/>
      <c r="AA10" s="7"/>
      <c r="AB10" s="7"/>
      <c r="AC10" s="7"/>
      <c r="AD10" s="21">
        <f>データ!R6</f>
        <v>4970</v>
      </c>
      <c r="AE10" s="21"/>
      <c r="AF10" s="21"/>
      <c r="AG10" s="21"/>
      <c r="AH10" s="21"/>
      <c r="AI10" s="21"/>
      <c r="AJ10" s="21"/>
      <c r="AK10" s="2"/>
      <c r="AL10" s="21">
        <f>データ!V6</f>
        <v>885</v>
      </c>
      <c r="AM10" s="21"/>
      <c r="AN10" s="21"/>
      <c r="AO10" s="21"/>
      <c r="AP10" s="21"/>
      <c r="AQ10" s="21"/>
      <c r="AR10" s="21"/>
      <c r="AS10" s="21"/>
      <c r="AT10" s="7">
        <f>データ!W6</f>
        <v>2.9</v>
      </c>
      <c r="AU10" s="7"/>
      <c r="AV10" s="7"/>
      <c r="AW10" s="7"/>
      <c r="AX10" s="7"/>
      <c r="AY10" s="7"/>
      <c r="AZ10" s="7"/>
      <c r="BA10" s="7"/>
      <c r="BB10" s="7">
        <f>データ!X6</f>
        <v>305.17</v>
      </c>
      <c r="BC10" s="7"/>
      <c r="BD10" s="7"/>
      <c r="BE10" s="7"/>
      <c r="BF10" s="7"/>
      <c r="BG10" s="7"/>
      <c r="BH10" s="7"/>
      <c r="BI10" s="7"/>
      <c r="BJ10" s="2"/>
      <c r="BK10" s="2"/>
      <c r="BL10" s="29" t="s">
        <v>36</v>
      </c>
      <c r="BM10" s="41"/>
      <c r="BN10" s="50"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115</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5"/>
      <c r="BN66" s="45"/>
      <c r="BO66" s="45"/>
      <c r="BP66" s="45"/>
      <c r="BQ66" s="45"/>
      <c r="BR66" s="45"/>
      <c r="BS66" s="45"/>
      <c r="BT66" s="45"/>
      <c r="BU66" s="45"/>
      <c r="BV66" s="45"/>
      <c r="BW66" s="45"/>
      <c r="BX66" s="45"/>
      <c r="BY66" s="45"/>
      <c r="BZ66" s="57"/>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5"/>
      <c r="BN67" s="45"/>
      <c r="BO67" s="45"/>
      <c r="BP67" s="45"/>
      <c r="BQ67" s="45"/>
      <c r="BR67" s="45"/>
      <c r="BS67" s="45"/>
      <c r="BT67" s="45"/>
      <c r="BU67" s="45"/>
      <c r="BV67" s="45"/>
      <c r="BW67" s="45"/>
      <c r="BX67" s="45"/>
      <c r="BY67" s="45"/>
      <c r="BZ67" s="57"/>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5"/>
      <c r="BN68" s="45"/>
      <c r="BO68" s="45"/>
      <c r="BP68" s="45"/>
      <c r="BQ68" s="45"/>
      <c r="BR68" s="45"/>
      <c r="BS68" s="45"/>
      <c r="BT68" s="45"/>
      <c r="BU68" s="45"/>
      <c r="BV68" s="45"/>
      <c r="BW68" s="45"/>
      <c r="BX68" s="45"/>
      <c r="BY68" s="45"/>
      <c r="BZ68" s="57"/>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5"/>
      <c r="BN69" s="45"/>
      <c r="BO69" s="45"/>
      <c r="BP69" s="45"/>
      <c r="BQ69" s="45"/>
      <c r="BR69" s="45"/>
      <c r="BS69" s="45"/>
      <c r="BT69" s="45"/>
      <c r="BU69" s="45"/>
      <c r="BV69" s="45"/>
      <c r="BW69" s="45"/>
      <c r="BX69" s="45"/>
      <c r="BY69" s="45"/>
      <c r="BZ69" s="57"/>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5"/>
      <c r="BN70" s="45"/>
      <c r="BO70" s="45"/>
      <c r="BP70" s="45"/>
      <c r="BQ70" s="45"/>
      <c r="BR70" s="45"/>
      <c r="BS70" s="45"/>
      <c r="BT70" s="45"/>
      <c r="BU70" s="45"/>
      <c r="BV70" s="45"/>
      <c r="BW70" s="45"/>
      <c r="BX70" s="45"/>
      <c r="BY70" s="45"/>
      <c r="BZ70" s="57"/>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5"/>
      <c r="BN71" s="45"/>
      <c r="BO71" s="45"/>
      <c r="BP71" s="45"/>
      <c r="BQ71" s="45"/>
      <c r="BR71" s="45"/>
      <c r="BS71" s="45"/>
      <c r="BT71" s="45"/>
      <c r="BU71" s="45"/>
      <c r="BV71" s="45"/>
      <c r="BW71" s="45"/>
      <c r="BX71" s="45"/>
      <c r="BY71" s="45"/>
      <c r="BZ71" s="57"/>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5"/>
      <c r="BN72" s="45"/>
      <c r="BO72" s="45"/>
      <c r="BP72" s="45"/>
      <c r="BQ72" s="45"/>
      <c r="BR72" s="45"/>
      <c r="BS72" s="45"/>
      <c r="BT72" s="45"/>
      <c r="BU72" s="45"/>
      <c r="BV72" s="45"/>
      <c r="BW72" s="45"/>
      <c r="BX72" s="45"/>
      <c r="BY72" s="45"/>
      <c r="BZ72" s="57"/>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5"/>
      <c r="BN73" s="45"/>
      <c r="BO73" s="45"/>
      <c r="BP73" s="45"/>
      <c r="BQ73" s="45"/>
      <c r="BR73" s="45"/>
      <c r="BS73" s="45"/>
      <c r="BT73" s="45"/>
      <c r="BU73" s="45"/>
      <c r="BV73" s="45"/>
      <c r="BW73" s="45"/>
      <c r="BX73" s="45"/>
      <c r="BY73" s="45"/>
      <c r="BZ73" s="57"/>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5"/>
      <c r="BN74" s="45"/>
      <c r="BO74" s="45"/>
      <c r="BP74" s="45"/>
      <c r="BQ74" s="45"/>
      <c r="BR74" s="45"/>
      <c r="BS74" s="45"/>
      <c r="BT74" s="45"/>
      <c r="BU74" s="45"/>
      <c r="BV74" s="45"/>
      <c r="BW74" s="45"/>
      <c r="BX74" s="45"/>
      <c r="BY74" s="45"/>
      <c r="BZ74" s="57"/>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5"/>
      <c r="BN75" s="45"/>
      <c r="BO75" s="45"/>
      <c r="BP75" s="45"/>
      <c r="BQ75" s="45"/>
      <c r="BR75" s="45"/>
      <c r="BS75" s="45"/>
      <c r="BT75" s="45"/>
      <c r="BU75" s="45"/>
      <c r="BV75" s="45"/>
      <c r="BW75" s="45"/>
      <c r="BX75" s="45"/>
      <c r="BY75" s="45"/>
      <c r="BZ75" s="57"/>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5"/>
      <c r="BN76" s="45"/>
      <c r="BO76" s="45"/>
      <c r="BP76" s="45"/>
      <c r="BQ76" s="45"/>
      <c r="BR76" s="45"/>
      <c r="BS76" s="45"/>
      <c r="BT76" s="45"/>
      <c r="BU76" s="45"/>
      <c r="BV76" s="45"/>
      <c r="BW76" s="45"/>
      <c r="BX76" s="45"/>
      <c r="BY76" s="45"/>
      <c r="BZ76" s="57"/>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5"/>
      <c r="BN77" s="45"/>
      <c r="BO77" s="45"/>
      <c r="BP77" s="45"/>
      <c r="BQ77" s="45"/>
      <c r="BR77" s="45"/>
      <c r="BS77" s="45"/>
      <c r="BT77" s="45"/>
      <c r="BU77" s="45"/>
      <c r="BV77" s="45"/>
      <c r="BW77" s="45"/>
      <c r="BX77" s="45"/>
      <c r="BY77" s="45"/>
      <c r="BZ77" s="57"/>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5"/>
      <c r="BN78" s="45"/>
      <c r="BO78" s="45"/>
      <c r="BP78" s="45"/>
      <c r="BQ78" s="45"/>
      <c r="BR78" s="45"/>
      <c r="BS78" s="45"/>
      <c r="BT78" s="45"/>
      <c r="BU78" s="45"/>
      <c r="BV78" s="45"/>
      <c r="BW78" s="45"/>
      <c r="BX78" s="45"/>
      <c r="BY78" s="45"/>
      <c r="BZ78" s="57"/>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5"/>
      <c r="BN79" s="45"/>
      <c r="BO79" s="45"/>
      <c r="BP79" s="45"/>
      <c r="BQ79" s="45"/>
      <c r="BR79" s="45"/>
      <c r="BS79" s="45"/>
      <c r="BT79" s="45"/>
      <c r="BU79" s="45"/>
      <c r="BV79" s="45"/>
      <c r="BW79" s="45"/>
      <c r="BX79" s="45"/>
      <c r="BY79" s="45"/>
      <c r="BZ79" s="57"/>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5"/>
      <c r="BN80" s="45"/>
      <c r="BO80" s="45"/>
      <c r="BP80" s="45"/>
      <c r="BQ80" s="45"/>
      <c r="BR80" s="45"/>
      <c r="BS80" s="45"/>
      <c r="BT80" s="45"/>
      <c r="BU80" s="45"/>
      <c r="BV80" s="45"/>
      <c r="BW80" s="45"/>
      <c r="BX80" s="45"/>
      <c r="BY80" s="45"/>
      <c r="BZ80" s="57"/>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5"/>
      <c r="BN81" s="45"/>
      <c r="BO81" s="45"/>
      <c r="BP81" s="45"/>
      <c r="BQ81" s="45"/>
      <c r="BR81" s="45"/>
      <c r="BS81" s="45"/>
      <c r="BT81" s="45"/>
      <c r="BU81" s="45"/>
      <c r="BV81" s="45"/>
      <c r="BW81" s="45"/>
      <c r="BX81" s="45"/>
      <c r="BY81" s="45"/>
      <c r="BZ81" s="57"/>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4"/>
      <c r="BN82" s="44"/>
      <c r="BO82" s="44"/>
      <c r="BP82" s="44"/>
      <c r="BQ82" s="44"/>
      <c r="BR82" s="44"/>
      <c r="BS82" s="44"/>
      <c r="BT82" s="44"/>
      <c r="BU82" s="44"/>
      <c r="BV82" s="44"/>
      <c r="BW82" s="44"/>
      <c r="BX82" s="44"/>
      <c r="BY82" s="44"/>
      <c r="BZ82" s="58"/>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45</v>
      </c>
      <c r="F85" s="12" t="s">
        <v>47</v>
      </c>
      <c r="G85" s="12" t="s">
        <v>48</v>
      </c>
      <c r="H85" s="12" t="s">
        <v>42</v>
      </c>
      <c r="I85" s="12" t="s">
        <v>14</v>
      </c>
      <c r="J85" s="12" t="s">
        <v>49</v>
      </c>
      <c r="K85" s="12" t="s">
        <v>50</v>
      </c>
      <c r="L85" s="12" t="s">
        <v>1</v>
      </c>
      <c r="M85" s="12" t="s">
        <v>35</v>
      </c>
      <c r="N85" s="12" t="s">
        <v>51</v>
      </c>
      <c r="O85" s="12" t="s">
        <v>52</v>
      </c>
    </row>
    <row r="86" spans="1:78" hidden="1">
      <c r="B86" s="12"/>
      <c r="C86" s="12"/>
      <c r="D86" s="12"/>
      <c r="E86" s="12" t="str">
        <f>データ!AI6</f>
        <v/>
      </c>
      <c r="F86" s="12" t="s">
        <v>39</v>
      </c>
      <c r="G86" s="12" t="s">
        <v>39</v>
      </c>
      <c r="H86" s="12" t="str">
        <f>データ!BP6</f>
        <v>【349.83】</v>
      </c>
      <c r="I86" s="12" t="str">
        <f>データ!CA6</f>
        <v>【53.65】</v>
      </c>
      <c r="J86" s="12" t="str">
        <f>データ!CL6</f>
        <v>【307.86】</v>
      </c>
      <c r="K86" s="12" t="str">
        <f>データ!CW6</f>
        <v>【54.61】</v>
      </c>
      <c r="L86" s="12" t="str">
        <f>データ!DH6</f>
        <v>【85.31】</v>
      </c>
      <c r="M86" s="12" t="s">
        <v>39</v>
      </c>
      <c r="N86" s="12" t="s">
        <v>39</v>
      </c>
      <c r="O86" s="12" t="str">
        <f>データ!EO6</f>
        <v>【-】</v>
      </c>
    </row>
  </sheetData>
  <sheetProtection algorithmName="SHA-512" hashValue="0L6jzUqNFSVpkbaa3gvUdc48j6qWcXpgwm/GftXkpLqh2Yxe6L6qLdtsaQ70yVOP6eaIQgyZHfp7fl1M1gJw7A==" saltValue="ehHk4Nor9YQ2AWsZjBuWq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2"/>
  <cols>
    <col min="2" max="144" width="11.88671875" customWidth="1"/>
  </cols>
  <sheetData>
    <row r="1" spans="1:145">
      <c r="A1" t="s">
        <v>54</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5">
      <c r="A2" s="62" t="s">
        <v>56</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5">
      <c r="A3" s="62" t="s">
        <v>20</v>
      </c>
      <c r="B3" s="64" t="s">
        <v>0</v>
      </c>
      <c r="C3" s="64" t="s">
        <v>58</v>
      </c>
      <c r="D3" s="64" t="s">
        <v>59</v>
      </c>
      <c r="E3" s="64" t="s">
        <v>8</v>
      </c>
      <c r="F3" s="64" t="s">
        <v>7</v>
      </c>
      <c r="G3" s="64" t="s">
        <v>25</v>
      </c>
      <c r="H3" s="70" t="s">
        <v>55</v>
      </c>
      <c r="I3" s="73"/>
      <c r="J3" s="73"/>
      <c r="K3" s="73"/>
      <c r="L3" s="73"/>
      <c r="M3" s="73"/>
      <c r="N3" s="73"/>
      <c r="O3" s="73"/>
      <c r="P3" s="73"/>
      <c r="Q3" s="73"/>
      <c r="R3" s="73"/>
      <c r="S3" s="73"/>
      <c r="T3" s="73"/>
      <c r="U3" s="73"/>
      <c r="V3" s="73"/>
      <c r="W3" s="73"/>
      <c r="X3" s="78"/>
      <c r="Y3" s="81"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12</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62" t="s">
        <v>60</v>
      </c>
      <c r="B4" s="65"/>
      <c r="C4" s="65"/>
      <c r="D4" s="65"/>
      <c r="E4" s="65"/>
      <c r="F4" s="65"/>
      <c r="G4" s="65"/>
      <c r="H4" s="71"/>
      <c r="I4" s="74"/>
      <c r="J4" s="74"/>
      <c r="K4" s="74"/>
      <c r="L4" s="74"/>
      <c r="M4" s="74"/>
      <c r="N4" s="74"/>
      <c r="O4" s="74"/>
      <c r="P4" s="74"/>
      <c r="Q4" s="74"/>
      <c r="R4" s="74"/>
      <c r="S4" s="74"/>
      <c r="T4" s="74"/>
      <c r="U4" s="74"/>
      <c r="V4" s="74"/>
      <c r="W4" s="74"/>
      <c r="X4" s="79"/>
      <c r="Y4" s="82" t="s">
        <v>27</v>
      </c>
      <c r="Z4" s="82"/>
      <c r="AA4" s="82"/>
      <c r="AB4" s="82"/>
      <c r="AC4" s="82"/>
      <c r="AD4" s="82"/>
      <c r="AE4" s="82"/>
      <c r="AF4" s="82"/>
      <c r="AG4" s="82"/>
      <c r="AH4" s="82"/>
      <c r="AI4" s="82"/>
      <c r="AJ4" s="82" t="s">
        <v>46</v>
      </c>
      <c r="AK4" s="82"/>
      <c r="AL4" s="82"/>
      <c r="AM4" s="82"/>
      <c r="AN4" s="82"/>
      <c r="AO4" s="82"/>
      <c r="AP4" s="82"/>
      <c r="AQ4" s="82"/>
      <c r="AR4" s="82"/>
      <c r="AS4" s="82"/>
      <c r="AT4" s="82"/>
      <c r="AU4" s="82" t="s">
        <v>30</v>
      </c>
      <c r="AV4" s="82"/>
      <c r="AW4" s="82"/>
      <c r="AX4" s="82"/>
      <c r="AY4" s="82"/>
      <c r="AZ4" s="82"/>
      <c r="BA4" s="82"/>
      <c r="BB4" s="82"/>
      <c r="BC4" s="82"/>
      <c r="BD4" s="82"/>
      <c r="BE4" s="82"/>
      <c r="BF4" s="82" t="s">
        <v>61</v>
      </c>
      <c r="BG4" s="82"/>
      <c r="BH4" s="82"/>
      <c r="BI4" s="82"/>
      <c r="BJ4" s="82"/>
      <c r="BK4" s="82"/>
      <c r="BL4" s="82"/>
      <c r="BM4" s="82"/>
      <c r="BN4" s="82"/>
      <c r="BO4" s="82"/>
      <c r="BP4" s="82"/>
      <c r="BQ4" s="82" t="s">
        <v>4</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c r="A5" s="62" t="s">
        <v>69</v>
      </c>
      <c r="B5" s="66"/>
      <c r="C5" s="66"/>
      <c r="D5" s="66"/>
      <c r="E5" s="66"/>
      <c r="F5" s="66"/>
      <c r="G5" s="66"/>
      <c r="H5" s="72" t="s">
        <v>57</v>
      </c>
      <c r="I5" s="72" t="s">
        <v>70</v>
      </c>
      <c r="J5" s="72" t="s">
        <v>71</v>
      </c>
      <c r="K5" s="72" t="s">
        <v>72</v>
      </c>
      <c r="L5" s="72" t="s">
        <v>73</v>
      </c>
      <c r="M5" s="72" t="s">
        <v>6</v>
      </c>
      <c r="N5" s="72" t="s">
        <v>74</v>
      </c>
      <c r="O5" s="72" t="s">
        <v>75</v>
      </c>
      <c r="P5" s="72" t="s">
        <v>76</v>
      </c>
      <c r="Q5" s="72" t="s">
        <v>77</v>
      </c>
      <c r="R5" s="72" t="s">
        <v>78</v>
      </c>
      <c r="S5" s="72" t="s">
        <v>79</v>
      </c>
      <c r="T5" s="72" t="s">
        <v>80</v>
      </c>
      <c r="U5" s="72" t="s">
        <v>64</v>
      </c>
      <c r="V5" s="72" t="s">
        <v>81</v>
      </c>
      <c r="W5" s="72" t="s">
        <v>82</v>
      </c>
      <c r="X5" s="72" t="s">
        <v>83</v>
      </c>
      <c r="Y5" s="72" t="s">
        <v>84</v>
      </c>
      <c r="Z5" s="72" t="s">
        <v>85</v>
      </c>
      <c r="AA5" s="72" t="s">
        <v>86</v>
      </c>
      <c r="AB5" s="72" t="s">
        <v>87</v>
      </c>
      <c r="AC5" s="72" t="s">
        <v>88</v>
      </c>
      <c r="AD5" s="72" t="s">
        <v>89</v>
      </c>
      <c r="AE5" s="72" t="s">
        <v>91</v>
      </c>
      <c r="AF5" s="72" t="s">
        <v>92</v>
      </c>
      <c r="AG5" s="72" t="s">
        <v>93</v>
      </c>
      <c r="AH5" s="72" t="s">
        <v>94</v>
      </c>
      <c r="AI5" s="72" t="s">
        <v>44</v>
      </c>
      <c r="AJ5" s="72" t="s">
        <v>84</v>
      </c>
      <c r="AK5" s="72" t="s">
        <v>85</v>
      </c>
      <c r="AL5" s="72" t="s">
        <v>86</v>
      </c>
      <c r="AM5" s="72" t="s">
        <v>87</v>
      </c>
      <c r="AN5" s="72" t="s">
        <v>88</v>
      </c>
      <c r="AO5" s="72" t="s">
        <v>89</v>
      </c>
      <c r="AP5" s="72" t="s">
        <v>91</v>
      </c>
      <c r="AQ5" s="72" t="s">
        <v>92</v>
      </c>
      <c r="AR5" s="72" t="s">
        <v>93</v>
      </c>
      <c r="AS5" s="72" t="s">
        <v>94</v>
      </c>
      <c r="AT5" s="72" t="s">
        <v>90</v>
      </c>
      <c r="AU5" s="72" t="s">
        <v>84</v>
      </c>
      <c r="AV5" s="72" t="s">
        <v>85</v>
      </c>
      <c r="AW5" s="72" t="s">
        <v>86</v>
      </c>
      <c r="AX5" s="72" t="s">
        <v>87</v>
      </c>
      <c r="AY5" s="72" t="s">
        <v>88</v>
      </c>
      <c r="AZ5" s="72" t="s">
        <v>89</v>
      </c>
      <c r="BA5" s="72" t="s">
        <v>91</v>
      </c>
      <c r="BB5" s="72" t="s">
        <v>92</v>
      </c>
      <c r="BC5" s="72" t="s">
        <v>93</v>
      </c>
      <c r="BD5" s="72" t="s">
        <v>94</v>
      </c>
      <c r="BE5" s="72" t="s">
        <v>90</v>
      </c>
      <c r="BF5" s="72" t="s">
        <v>84</v>
      </c>
      <c r="BG5" s="72" t="s">
        <v>85</v>
      </c>
      <c r="BH5" s="72" t="s">
        <v>86</v>
      </c>
      <c r="BI5" s="72" t="s">
        <v>87</v>
      </c>
      <c r="BJ5" s="72" t="s">
        <v>88</v>
      </c>
      <c r="BK5" s="72" t="s">
        <v>89</v>
      </c>
      <c r="BL5" s="72" t="s">
        <v>91</v>
      </c>
      <c r="BM5" s="72" t="s">
        <v>92</v>
      </c>
      <c r="BN5" s="72" t="s">
        <v>93</v>
      </c>
      <c r="BO5" s="72" t="s">
        <v>94</v>
      </c>
      <c r="BP5" s="72" t="s">
        <v>90</v>
      </c>
      <c r="BQ5" s="72" t="s">
        <v>84</v>
      </c>
      <c r="BR5" s="72" t="s">
        <v>85</v>
      </c>
      <c r="BS5" s="72" t="s">
        <v>86</v>
      </c>
      <c r="BT5" s="72" t="s">
        <v>87</v>
      </c>
      <c r="BU5" s="72" t="s">
        <v>88</v>
      </c>
      <c r="BV5" s="72" t="s">
        <v>89</v>
      </c>
      <c r="BW5" s="72" t="s">
        <v>91</v>
      </c>
      <c r="BX5" s="72" t="s">
        <v>92</v>
      </c>
      <c r="BY5" s="72" t="s">
        <v>93</v>
      </c>
      <c r="BZ5" s="72" t="s">
        <v>94</v>
      </c>
      <c r="CA5" s="72" t="s">
        <v>90</v>
      </c>
      <c r="CB5" s="72" t="s">
        <v>84</v>
      </c>
      <c r="CC5" s="72" t="s">
        <v>85</v>
      </c>
      <c r="CD5" s="72" t="s">
        <v>86</v>
      </c>
      <c r="CE5" s="72" t="s">
        <v>87</v>
      </c>
      <c r="CF5" s="72" t="s">
        <v>88</v>
      </c>
      <c r="CG5" s="72" t="s">
        <v>89</v>
      </c>
      <c r="CH5" s="72" t="s">
        <v>91</v>
      </c>
      <c r="CI5" s="72" t="s">
        <v>92</v>
      </c>
      <c r="CJ5" s="72" t="s">
        <v>93</v>
      </c>
      <c r="CK5" s="72" t="s">
        <v>94</v>
      </c>
      <c r="CL5" s="72" t="s">
        <v>90</v>
      </c>
      <c r="CM5" s="72" t="s">
        <v>84</v>
      </c>
      <c r="CN5" s="72" t="s">
        <v>85</v>
      </c>
      <c r="CO5" s="72" t="s">
        <v>86</v>
      </c>
      <c r="CP5" s="72" t="s">
        <v>87</v>
      </c>
      <c r="CQ5" s="72" t="s">
        <v>88</v>
      </c>
      <c r="CR5" s="72" t="s">
        <v>89</v>
      </c>
      <c r="CS5" s="72" t="s">
        <v>91</v>
      </c>
      <c r="CT5" s="72" t="s">
        <v>92</v>
      </c>
      <c r="CU5" s="72" t="s">
        <v>93</v>
      </c>
      <c r="CV5" s="72" t="s">
        <v>94</v>
      </c>
      <c r="CW5" s="72" t="s">
        <v>90</v>
      </c>
      <c r="CX5" s="72" t="s">
        <v>84</v>
      </c>
      <c r="CY5" s="72" t="s">
        <v>85</v>
      </c>
      <c r="CZ5" s="72" t="s">
        <v>86</v>
      </c>
      <c r="DA5" s="72" t="s">
        <v>87</v>
      </c>
      <c r="DB5" s="72" t="s">
        <v>88</v>
      </c>
      <c r="DC5" s="72" t="s">
        <v>89</v>
      </c>
      <c r="DD5" s="72" t="s">
        <v>91</v>
      </c>
      <c r="DE5" s="72" t="s">
        <v>92</v>
      </c>
      <c r="DF5" s="72" t="s">
        <v>93</v>
      </c>
      <c r="DG5" s="72" t="s">
        <v>94</v>
      </c>
      <c r="DH5" s="72" t="s">
        <v>90</v>
      </c>
      <c r="DI5" s="72" t="s">
        <v>84</v>
      </c>
      <c r="DJ5" s="72" t="s">
        <v>85</v>
      </c>
      <c r="DK5" s="72" t="s">
        <v>86</v>
      </c>
      <c r="DL5" s="72" t="s">
        <v>87</v>
      </c>
      <c r="DM5" s="72" t="s">
        <v>88</v>
      </c>
      <c r="DN5" s="72" t="s">
        <v>89</v>
      </c>
      <c r="DO5" s="72" t="s">
        <v>91</v>
      </c>
      <c r="DP5" s="72" t="s">
        <v>92</v>
      </c>
      <c r="DQ5" s="72" t="s">
        <v>93</v>
      </c>
      <c r="DR5" s="72" t="s">
        <v>94</v>
      </c>
      <c r="DS5" s="72" t="s">
        <v>90</v>
      </c>
      <c r="DT5" s="72" t="s">
        <v>84</v>
      </c>
      <c r="DU5" s="72" t="s">
        <v>85</v>
      </c>
      <c r="DV5" s="72" t="s">
        <v>86</v>
      </c>
      <c r="DW5" s="72" t="s">
        <v>87</v>
      </c>
      <c r="DX5" s="72" t="s">
        <v>88</v>
      </c>
      <c r="DY5" s="72" t="s">
        <v>89</v>
      </c>
      <c r="DZ5" s="72" t="s">
        <v>91</v>
      </c>
      <c r="EA5" s="72" t="s">
        <v>92</v>
      </c>
      <c r="EB5" s="72" t="s">
        <v>93</v>
      </c>
      <c r="EC5" s="72" t="s">
        <v>94</v>
      </c>
      <c r="ED5" s="72" t="s">
        <v>90</v>
      </c>
      <c r="EE5" s="72" t="s">
        <v>84</v>
      </c>
      <c r="EF5" s="72" t="s">
        <v>85</v>
      </c>
      <c r="EG5" s="72" t="s">
        <v>86</v>
      </c>
      <c r="EH5" s="72" t="s">
        <v>87</v>
      </c>
      <c r="EI5" s="72" t="s">
        <v>88</v>
      </c>
      <c r="EJ5" s="72" t="s">
        <v>89</v>
      </c>
      <c r="EK5" s="72" t="s">
        <v>91</v>
      </c>
      <c r="EL5" s="72" t="s">
        <v>92</v>
      </c>
      <c r="EM5" s="72" t="s">
        <v>93</v>
      </c>
      <c r="EN5" s="72" t="s">
        <v>94</v>
      </c>
      <c r="EO5" s="72" t="s">
        <v>90</v>
      </c>
    </row>
    <row r="6" spans="1:145" s="61" customFormat="1">
      <c r="A6" s="62" t="s">
        <v>95</v>
      </c>
      <c r="B6" s="67">
        <f t="shared" ref="B6:X6" si="1">B7</f>
        <v>2023</v>
      </c>
      <c r="C6" s="67">
        <f t="shared" si="1"/>
        <v>35246</v>
      </c>
      <c r="D6" s="67">
        <f t="shared" si="1"/>
        <v>47</v>
      </c>
      <c r="E6" s="67">
        <f t="shared" si="1"/>
        <v>18</v>
      </c>
      <c r="F6" s="67">
        <f t="shared" si="1"/>
        <v>0</v>
      </c>
      <c r="G6" s="67">
        <f t="shared" si="1"/>
        <v>0</v>
      </c>
      <c r="H6" s="67" t="str">
        <f t="shared" si="1"/>
        <v>岩手県　一戸町</v>
      </c>
      <c r="I6" s="67" t="str">
        <f t="shared" si="1"/>
        <v>法非適用</v>
      </c>
      <c r="J6" s="67" t="str">
        <f t="shared" si="1"/>
        <v>下水道事業</v>
      </c>
      <c r="K6" s="67" t="str">
        <f t="shared" si="1"/>
        <v>特定地域生活排水処理</v>
      </c>
      <c r="L6" s="67" t="str">
        <f t="shared" si="1"/>
        <v>K2</v>
      </c>
      <c r="M6" s="67" t="str">
        <f t="shared" si="1"/>
        <v>非設置</v>
      </c>
      <c r="N6" s="75" t="str">
        <f t="shared" si="1"/>
        <v>-</v>
      </c>
      <c r="O6" s="75" t="str">
        <f t="shared" si="1"/>
        <v>該当数値なし</v>
      </c>
      <c r="P6" s="75">
        <f t="shared" si="1"/>
        <v>8.1999999999999993</v>
      </c>
      <c r="Q6" s="75">
        <f t="shared" si="1"/>
        <v>100</v>
      </c>
      <c r="R6" s="75">
        <f t="shared" si="1"/>
        <v>4970</v>
      </c>
      <c r="S6" s="75">
        <f t="shared" si="1"/>
        <v>10960</v>
      </c>
      <c r="T6" s="75">
        <f t="shared" si="1"/>
        <v>300.02999999999997</v>
      </c>
      <c r="U6" s="75">
        <f t="shared" si="1"/>
        <v>36.53</v>
      </c>
      <c r="V6" s="75">
        <f t="shared" si="1"/>
        <v>885</v>
      </c>
      <c r="W6" s="75">
        <f t="shared" si="1"/>
        <v>2.9</v>
      </c>
      <c r="X6" s="75">
        <f t="shared" si="1"/>
        <v>305.17</v>
      </c>
      <c r="Y6" s="83">
        <f t="shared" ref="Y6:AH6" si="2">IF(Y7="",NA(),Y7)</f>
        <v>115.71</v>
      </c>
      <c r="Z6" s="83">
        <f t="shared" si="2"/>
        <v>112.85</v>
      </c>
      <c r="AA6" s="83">
        <f t="shared" si="2"/>
        <v>111.38</v>
      </c>
      <c r="AB6" s="83">
        <f t="shared" si="2"/>
        <v>115.17</v>
      </c>
      <c r="AC6" s="83">
        <f t="shared" si="2"/>
        <v>104.06</v>
      </c>
      <c r="AD6" s="75" t="e">
        <f t="shared" si="2"/>
        <v>#N/A</v>
      </c>
      <c r="AE6" s="75" t="e">
        <f t="shared" si="2"/>
        <v>#N/A</v>
      </c>
      <c r="AF6" s="75" t="e">
        <f t="shared" si="2"/>
        <v>#N/A</v>
      </c>
      <c r="AG6" s="75" t="e">
        <f t="shared" si="2"/>
        <v>#N/A</v>
      </c>
      <c r="AH6" s="75" t="e">
        <f t="shared" si="2"/>
        <v>#N/A</v>
      </c>
      <c r="AI6" s="75" t="str">
        <f>IF(AI7="","",IF(AI7="-","【-】","【"&amp;SUBSTITUTE(TEXT(AI7,"#,##0.00"),"-","△")&amp;"】"))</f>
        <v/>
      </c>
      <c r="AJ6" s="75" t="e">
        <f t="shared" ref="AJ6:AS6" si="3">IF(AJ7="",NA(),AJ7)</f>
        <v>#N/A</v>
      </c>
      <c r="AK6" s="75" t="e">
        <f t="shared" si="3"/>
        <v>#N/A</v>
      </c>
      <c r="AL6" s="75" t="e">
        <f t="shared" si="3"/>
        <v>#N/A</v>
      </c>
      <c r="AM6" s="75" t="e">
        <f t="shared" si="3"/>
        <v>#N/A</v>
      </c>
      <c r="AN6" s="75" t="e">
        <f t="shared" si="3"/>
        <v>#N/A</v>
      </c>
      <c r="AO6" s="75" t="e">
        <f t="shared" si="3"/>
        <v>#N/A</v>
      </c>
      <c r="AP6" s="75" t="e">
        <f t="shared" si="3"/>
        <v>#N/A</v>
      </c>
      <c r="AQ6" s="75" t="e">
        <f t="shared" si="3"/>
        <v>#N/A</v>
      </c>
      <c r="AR6" s="75" t="e">
        <f t="shared" si="3"/>
        <v>#N/A</v>
      </c>
      <c r="AS6" s="75" t="e">
        <f t="shared" si="3"/>
        <v>#N/A</v>
      </c>
      <c r="AT6" s="75" t="str">
        <f>IF(AT7="","",IF(AT7="-","【-】","【"&amp;SUBSTITUTE(TEXT(AT7,"#,##0.00"),"-","△")&amp;"】"))</f>
        <v/>
      </c>
      <c r="AU6" s="75" t="e">
        <f t="shared" ref="AU6:BD6" si="4">IF(AU7="",NA(),AU7)</f>
        <v>#N/A</v>
      </c>
      <c r="AV6" s="75" t="e">
        <f t="shared" si="4"/>
        <v>#N/A</v>
      </c>
      <c r="AW6" s="75" t="e">
        <f t="shared" si="4"/>
        <v>#N/A</v>
      </c>
      <c r="AX6" s="75" t="e">
        <f t="shared" si="4"/>
        <v>#N/A</v>
      </c>
      <c r="AY6" s="75" t="e">
        <f t="shared" si="4"/>
        <v>#N/A</v>
      </c>
      <c r="AZ6" s="75" t="e">
        <f t="shared" si="4"/>
        <v>#N/A</v>
      </c>
      <c r="BA6" s="75" t="e">
        <f t="shared" si="4"/>
        <v>#N/A</v>
      </c>
      <c r="BB6" s="75" t="e">
        <f t="shared" si="4"/>
        <v>#N/A</v>
      </c>
      <c r="BC6" s="75" t="e">
        <f t="shared" si="4"/>
        <v>#N/A</v>
      </c>
      <c r="BD6" s="75" t="e">
        <f t="shared" si="4"/>
        <v>#N/A</v>
      </c>
      <c r="BE6" s="75" t="str">
        <f>IF(BE7="","",IF(BE7="-","【-】","【"&amp;SUBSTITUTE(TEXT(BE7,"#,##0.00"),"-","△")&amp;"】"))</f>
        <v/>
      </c>
      <c r="BF6" s="83">
        <f t="shared" ref="BF6:BO6" si="5">IF(BF7="",NA(),BF7)</f>
        <v>654.25</v>
      </c>
      <c r="BG6" s="83">
        <f t="shared" si="5"/>
        <v>623.05999999999995</v>
      </c>
      <c r="BH6" s="83">
        <f t="shared" si="5"/>
        <v>627.39</v>
      </c>
      <c r="BI6" s="83">
        <f t="shared" si="5"/>
        <v>633.69000000000005</v>
      </c>
      <c r="BJ6" s="83">
        <f t="shared" si="5"/>
        <v>685.09</v>
      </c>
      <c r="BK6" s="83">
        <f t="shared" si="5"/>
        <v>270.57</v>
      </c>
      <c r="BL6" s="83">
        <f t="shared" si="5"/>
        <v>294.27</v>
      </c>
      <c r="BM6" s="83">
        <f t="shared" si="5"/>
        <v>294.08999999999997</v>
      </c>
      <c r="BN6" s="83">
        <f t="shared" si="5"/>
        <v>294.08999999999997</v>
      </c>
      <c r="BO6" s="83">
        <f t="shared" si="5"/>
        <v>338.47</v>
      </c>
      <c r="BP6" s="75" t="str">
        <f>IF(BP7="","",IF(BP7="-","【-】","【"&amp;SUBSTITUTE(TEXT(BP7,"#,##0.00"),"-","△")&amp;"】"))</f>
        <v>【349.83】</v>
      </c>
      <c r="BQ6" s="83">
        <f t="shared" ref="BQ6:BZ6" si="6">IF(BQ7="",NA(),BQ7)</f>
        <v>128.47</v>
      </c>
      <c r="BR6" s="83">
        <f t="shared" si="6"/>
        <v>128.91</v>
      </c>
      <c r="BS6" s="83">
        <f t="shared" si="6"/>
        <v>125.95</v>
      </c>
      <c r="BT6" s="83">
        <f t="shared" si="6"/>
        <v>131.58000000000001</v>
      </c>
      <c r="BU6" s="83">
        <f t="shared" si="6"/>
        <v>109.97</v>
      </c>
      <c r="BV6" s="83">
        <f t="shared" si="6"/>
        <v>62.5</v>
      </c>
      <c r="BW6" s="83">
        <f t="shared" si="6"/>
        <v>60.59</v>
      </c>
      <c r="BX6" s="83">
        <f t="shared" si="6"/>
        <v>60</v>
      </c>
      <c r="BY6" s="83">
        <f t="shared" si="6"/>
        <v>59.01</v>
      </c>
      <c r="BZ6" s="83">
        <f t="shared" si="6"/>
        <v>56.06</v>
      </c>
      <c r="CA6" s="75" t="str">
        <f>IF(CA7="","",IF(CA7="-","【-】","【"&amp;SUBSTITUTE(TEXT(CA7,"#,##0.00"),"-","△")&amp;"】"))</f>
        <v>【53.65】</v>
      </c>
      <c r="CB6" s="83">
        <f t="shared" ref="CB6:CK6" si="7">IF(CB7="",NA(),CB7)</f>
        <v>211.37</v>
      </c>
      <c r="CC6" s="83">
        <f t="shared" si="7"/>
        <v>199.71</v>
      </c>
      <c r="CD6" s="83">
        <f t="shared" si="7"/>
        <v>207.19</v>
      </c>
      <c r="CE6" s="83">
        <f t="shared" si="7"/>
        <v>197.04</v>
      </c>
      <c r="CF6" s="83">
        <f t="shared" si="7"/>
        <v>223.19</v>
      </c>
      <c r="CG6" s="83">
        <f t="shared" si="7"/>
        <v>269.33</v>
      </c>
      <c r="CH6" s="83">
        <f t="shared" si="7"/>
        <v>280.23</v>
      </c>
      <c r="CI6" s="83">
        <f t="shared" si="7"/>
        <v>282.70999999999998</v>
      </c>
      <c r="CJ6" s="83">
        <f t="shared" si="7"/>
        <v>291.82</v>
      </c>
      <c r="CK6" s="83">
        <f t="shared" si="7"/>
        <v>304.36</v>
      </c>
      <c r="CL6" s="75" t="str">
        <f>IF(CL7="","",IF(CL7="-","【-】","【"&amp;SUBSTITUTE(TEXT(CL7,"#,##0.00"),"-","△")&amp;"】"))</f>
        <v>【307.86】</v>
      </c>
      <c r="CM6" s="83">
        <f t="shared" ref="CM6:CV6" si="8">IF(CM7="",NA(),CM7)</f>
        <v>46.97</v>
      </c>
      <c r="CN6" s="83">
        <f t="shared" si="8"/>
        <v>50.56</v>
      </c>
      <c r="CO6" s="83">
        <f t="shared" si="8"/>
        <v>50</v>
      </c>
      <c r="CP6" s="83">
        <f t="shared" si="8"/>
        <v>46.23</v>
      </c>
      <c r="CQ6" s="83">
        <f t="shared" si="8"/>
        <v>47.55</v>
      </c>
      <c r="CR6" s="83">
        <f t="shared" si="8"/>
        <v>59.64</v>
      </c>
      <c r="CS6" s="83">
        <f t="shared" si="8"/>
        <v>58.19</v>
      </c>
      <c r="CT6" s="83">
        <f t="shared" si="8"/>
        <v>56.52</v>
      </c>
      <c r="CU6" s="83">
        <f t="shared" si="8"/>
        <v>88.45</v>
      </c>
      <c r="CV6" s="83">
        <f t="shared" si="8"/>
        <v>54.08</v>
      </c>
      <c r="CW6" s="75" t="str">
        <f>IF(CW7="","",IF(CW7="-","【-】","【"&amp;SUBSTITUTE(TEXT(CW7,"#,##0.00"),"-","△")&amp;"】"))</f>
        <v>【54.61】</v>
      </c>
      <c r="CX6" s="83">
        <f t="shared" ref="CX6:DG6" si="9">IF(CX7="",NA(),CX7)</f>
        <v>100</v>
      </c>
      <c r="CY6" s="83">
        <f t="shared" si="9"/>
        <v>100</v>
      </c>
      <c r="CZ6" s="83">
        <f t="shared" si="9"/>
        <v>100</v>
      </c>
      <c r="DA6" s="83">
        <f t="shared" si="9"/>
        <v>100</v>
      </c>
      <c r="DB6" s="83">
        <f t="shared" si="9"/>
        <v>100</v>
      </c>
      <c r="DC6" s="83">
        <f t="shared" si="9"/>
        <v>90.63</v>
      </c>
      <c r="DD6" s="83">
        <f t="shared" si="9"/>
        <v>87.8</v>
      </c>
      <c r="DE6" s="83">
        <f t="shared" si="9"/>
        <v>88.43</v>
      </c>
      <c r="DF6" s="83">
        <f t="shared" si="9"/>
        <v>90.34</v>
      </c>
      <c r="DG6" s="83">
        <f t="shared" si="9"/>
        <v>90.57</v>
      </c>
      <c r="DH6" s="75" t="str">
        <f>IF(DH7="","",IF(DH7="-","【-】","【"&amp;SUBSTITUTE(TEXT(DH7,"#,##0.00"),"-","△")&amp;"】"))</f>
        <v>【85.31】</v>
      </c>
      <c r="DI6" s="75" t="e">
        <f t="shared" ref="DI6:DR6" si="10">IF(DI7="",NA(),DI7)</f>
        <v>#N/A</v>
      </c>
      <c r="DJ6" s="75" t="e">
        <f t="shared" si="10"/>
        <v>#N/A</v>
      </c>
      <c r="DK6" s="75" t="e">
        <f t="shared" si="10"/>
        <v>#N/A</v>
      </c>
      <c r="DL6" s="75" t="e">
        <f t="shared" si="10"/>
        <v>#N/A</v>
      </c>
      <c r="DM6" s="75" t="e">
        <f t="shared" si="10"/>
        <v>#N/A</v>
      </c>
      <c r="DN6" s="75" t="e">
        <f t="shared" si="10"/>
        <v>#N/A</v>
      </c>
      <c r="DO6" s="75" t="e">
        <f t="shared" si="10"/>
        <v>#N/A</v>
      </c>
      <c r="DP6" s="75" t="e">
        <f t="shared" si="10"/>
        <v>#N/A</v>
      </c>
      <c r="DQ6" s="75" t="e">
        <f t="shared" si="10"/>
        <v>#N/A</v>
      </c>
      <c r="DR6" s="75" t="e">
        <f t="shared" si="10"/>
        <v>#N/A</v>
      </c>
      <c r="DS6" s="75" t="str">
        <f>IF(DS7="","",IF(DS7="-","【-】","【"&amp;SUBSTITUTE(TEXT(DS7,"#,##0.00"),"-","△")&amp;"】"))</f>
        <v/>
      </c>
      <c r="DT6" s="75" t="e">
        <f t="shared" ref="DT6:EC6" si="11">IF(DT7="",NA(),DT7)</f>
        <v>#N/A</v>
      </c>
      <c r="DU6" s="75" t="e">
        <f t="shared" si="11"/>
        <v>#N/A</v>
      </c>
      <c r="DV6" s="75" t="e">
        <f t="shared" si="11"/>
        <v>#N/A</v>
      </c>
      <c r="DW6" s="75" t="e">
        <f t="shared" si="11"/>
        <v>#N/A</v>
      </c>
      <c r="DX6" s="75" t="e">
        <f t="shared" si="11"/>
        <v>#N/A</v>
      </c>
      <c r="DY6" s="75" t="e">
        <f t="shared" si="11"/>
        <v>#N/A</v>
      </c>
      <c r="DZ6" s="75" t="e">
        <f t="shared" si="11"/>
        <v>#N/A</v>
      </c>
      <c r="EA6" s="75" t="e">
        <f t="shared" si="11"/>
        <v>#N/A</v>
      </c>
      <c r="EB6" s="75" t="e">
        <f t="shared" si="11"/>
        <v>#N/A</v>
      </c>
      <c r="EC6" s="75" t="e">
        <f t="shared" si="11"/>
        <v>#N/A</v>
      </c>
      <c r="ED6" s="75" t="str">
        <f>IF(ED7="","",IF(ED7="-","【-】","【"&amp;SUBSTITUTE(TEXT(ED7,"#,##0.00"),"-","△")&amp;"】"))</f>
        <v/>
      </c>
      <c r="EE6" s="83" t="str">
        <f t="shared" ref="EE6:EN6" si="12">IF(EE7="",NA(),EE7)</f>
        <v>-</v>
      </c>
      <c r="EF6" s="83" t="str">
        <f t="shared" si="12"/>
        <v>-</v>
      </c>
      <c r="EG6" s="83" t="str">
        <f t="shared" si="12"/>
        <v>-</v>
      </c>
      <c r="EH6" s="83" t="str">
        <f t="shared" si="12"/>
        <v>-</v>
      </c>
      <c r="EI6" s="83" t="str">
        <f t="shared" si="12"/>
        <v>-</v>
      </c>
      <c r="EJ6" s="83" t="str">
        <f t="shared" si="12"/>
        <v>-</v>
      </c>
      <c r="EK6" s="83" t="str">
        <f t="shared" si="12"/>
        <v>-</v>
      </c>
      <c r="EL6" s="83" t="str">
        <f t="shared" si="12"/>
        <v>-</v>
      </c>
      <c r="EM6" s="83" t="str">
        <f t="shared" si="12"/>
        <v>-</v>
      </c>
      <c r="EN6" s="83" t="str">
        <f t="shared" si="12"/>
        <v>-</v>
      </c>
      <c r="EO6" s="75" t="str">
        <f>IF(EO7="","",IF(EO7="-","【-】","【"&amp;SUBSTITUTE(TEXT(EO7,"#,##0.00"),"-","△")&amp;"】"))</f>
        <v>【-】</v>
      </c>
    </row>
    <row r="7" spans="1:145" s="61" customFormat="1">
      <c r="A7" s="62"/>
      <c r="B7" s="68">
        <v>2023</v>
      </c>
      <c r="C7" s="68">
        <v>35246</v>
      </c>
      <c r="D7" s="68">
        <v>47</v>
      </c>
      <c r="E7" s="68">
        <v>18</v>
      </c>
      <c r="F7" s="68">
        <v>0</v>
      </c>
      <c r="G7" s="68">
        <v>0</v>
      </c>
      <c r="H7" s="68" t="s">
        <v>96</v>
      </c>
      <c r="I7" s="68" t="s">
        <v>97</v>
      </c>
      <c r="J7" s="68" t="s">
        <v>98</v>
      </c>
      <c r="K7" s="68" t="s">
        <v>99</v>
      </c>
      <c r="L7" s="68" t="s">
        <v>100</v>
      </c>
      <c r="M7" s="68" t="s">
        <v>101</v>
      </c>
      <c r="N7" s="76" t="s">
        <v>39</v>
      </c>
      <c r="O7" s="76" t="s">
        <v>102</v>
      </c>
      <c r="P7" s="76">
        <v>8.1999999999999993</v>
      </c>
      <c r="Q7" s="76">
        <v>100</v>
      </c>
      <c r="R7" s="76">
        <v>4970</v>
      </c>
      <c r="S7" s="76">
        <v>10960</v>
      </c>
      <c r="T7" s="76">
        <v>300.02999999999997</v>
      </c>
      <c r="U7" s="76">
        <v>36.53</v>
      </c>
      <c r="V7" s="76">
        <v>885</v>
      </c>
      <c r="W7" s="76">
        <v>2.9</v>
      </c>
      <c r="X7" s="76">
        <v>305.17</v>
      </c>
      <c r="Y7" s="76">
        <v>115.71</v>
      </c>
      <c r="Z7" s="76">
        <v>112.85</v>
      </c>
      <c r="AA7" s="76">
        <v>111.38</v>
      </c>
      <c r="AB7" s="76">
        <v>115.17</v>
      </c>
      <c r="AC7" s="76">
        <v>104.06</v>
      </c>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v>654.25</v>
      </c>
      <c r="BG7" s="76">
        <v>623.05999999999995</v>
      </c>
      <c r="BH7" s="76">
        <v>627.39</v>
      </c>
      <c r="BI7" s="76">
        <v>633.69000000000005</v>
      </c>
      <c r="BJ7" s="76">
        <v>685.09</v>
      </c>
      <c r="BK7" s="76">
        <v>270.57</v>
      </c>
      <c r="BL7" s="76">
        <v>294.27</v>
      </c>
      <c r="BM7" s="76">
        <v>294.08999999999997</v>
      </c>
      <c r="BN7" s="76">
        <v>294.08999999999997</v>
      </c>
      <c r="BO7" s="76">
        <v>338.47</v>
      </c>
      <c r="BP7" s="76">
        <v>349.83</v>
      </c>
      <c r="BQ7" s="76">
        <v>128.47</v>
      </c>
      <c r="BR7" s="76">
        <v>128.91</v>
      </c>
      <c r="BS7" s="76">
        <v>125.95</v>
      </c>
      <c r="BT7" s="76">
        <v>131.58000000000001</v>
      </c>
      <c r="BU7" s="76">
        <v>109.97</v>
      </c>
      <c r="BV7" s="76">
        <v>62.5</v>
      </c>
      <c r="BW7" s="76">
        <v>60.59</v>
      </c>
      <c r="BX7" s="76">
        <v>60</v>
      </c>
      <c r="BY7" s="76">
        <v>59.01</v>
      </c>
      <c r="BZ7" s="76">
        <v>56.06</v>
      </c>
      <c r="CA7" s="76">
        <v>53.65</v>
      </c>
      <c r="CB7" s="76">
        <v>211.37</v>
      </c>
      <c r="CC7" s="76">
        <v>199.71</v>
      </c>
      <c r="CD7" s="76">
        <v>207.19</v>
      </c>
      <c r="CE7" s="76">
        <v>197.04</v>
      </c>
      <c r="CF7" s="76">
        <v>223.19</v>
      </c>
      <c r="CG7" s="76">
        <v>269.33</v>
      </c>
      <c r="CH7" s="76">
        <v>280.23</v>
      </c>
      <c r="CI7" s="76">
        <v>282.70999999999998</v>
      </c>
      <c r="CJ7" s="76">
        <v>291.82</v>
      </c>
      <c r="CK7" s="76">
        <v>304.36</v>
      </c>
      <c r="CL7" s="76">
        <v>307.86</v>
      </c>
      <c r="CM7" s="76">
        <v>46.97</v>
      </c>
      <c r="CN7" s="76">
        <v>50.56</v>
      </c>
      <c r="CO7" s="76">
        <v>50</v>
      </c>
      <c r="CP7" s="76">
        <v>46.23</v>
      </c>
      <c r="CQ7" s="76">
        <v>47.55</v>
      </c>
      <c r="CR7" s="76">
        <v>59.64</v>
      </c>
      <c r="CS7" s="76">
        <v>58.19</v>
      </c>
      <c r="CT7" s="76">
        <v>56.52</v>
      </c>
      <c r="CU7" s="76">
        <v>88.45</v>
      </c>
      <c r="CV7" s="76">
        <v>54.08</v>
      </c>
      <c r="CW7" s="76">
        <v>54.61</v>
      </c>
      <c r="CX7" s="76">
        <v>100</v>
      </c>
      <c r="CY7" s="76">
        <v>100</v>
      </c>
      <c r="CZ7" s="76">
        <v>100</v>
      </c>
      <c r="DA7" s="76">
        <v>100</v>
      </c>
      <c r="DB7" s="76">
        <v>100</v>
      </c>
      <c r="DC7" s="76">
        <v>90.63</v>
      </c>
      <c r="DD7" s="76">
        <v>87.8</v>
      </c>
      <c r="DE7" s="76">
        <v>88.43</v>
      </c>
      <c r="DF7" s="76">
        <v>90.34</v>
      </c>
      <c r="DG7" s="76">
        <v>90.57</v>
      </c>
      <c r="DH7" s="76">
        <v>85.31</v>
      </c>
      <c r="DI7" s="76"/>
      <c r="DJ7" s="76"/>
      <c r="DK7" s="76"/>
      <c r="DL7" s="76"/>
      <c r="DM7" s="76"/>
      <c r="DN7" s="76"/>
      <c r="DO7" s="76"/>
      <c r="DP7" s="76"/>
      <c r="DQ7" s="76"/>
      <c r="DR7" s="76"/>
      <c r="DS7" s="76"/>
      <c r="DT7" s="76"/>
      <c r="DU7" s="76"/>
      <c r="DV7" s="76"/>
      <c r="DW7" s="76"/>
      <c r="DX7" s="76"/>
      <c r="DY7" s="76"/>
      <c r="DZ7" s="76"/>
      <c r="EA7" s="76"/>
      <c r="EB7" s="76"/>
      <c r="EC7" s="76"/>
      <c r="ED7" s="76"/>
      <c r="EE7" s="76" t="s">
        <v>39</v>
      </c>
      <c r="EF7" s="76" t="s">
        <v>39</v>
      </c>
      <c r="EG7" s="76" t="s">
        <v>39</v>
      </c>
      <c r="EH7" s="76" t="s">
        <v>39</v>
      </c>
      <c r="EI7" s="76" t="s">
        <v>39</v>
      </c>
      <c r="EJ7" s="76" t="s">
        <v>39</v>
      </c>
      <c r="EK7" s="76" t="s">
        <v>39</v>
      </c>
      <c r="EL7" s="76" t="s">
        <v>39</v>
      </c>
      <c r="EM7" s="76" t="s">
        <v>39</v>
      </c>
      <c r="EN7" s="76" t="s">
        <v>39</v>
      </c>
      <c r="EO7" s="76" t="s">
        <v>39</v>
      </c>
    </row>
    <row r="8" spans="1:145">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row>
    <row r="9" spans="1:145">
      <c r="A9" s="63"/>
      <c r="B9" s="63" t="s">
        <v>103</v>
      </c>
      <c r="C9" s="63" t="s">
        <v>104</v>
      </c>
      <c r="D9" s="63" t="s">
        <v>105</v>
      </c>
      <c r="E9" s="63" t="s">
        <v>106</v>
      </c>
      <c r="F9" s="63" t="s">
        <v>107</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5">
      <c r="A10" s="63" t="s">
        <v>0</v>
      </c>
      <c r="B10" s="69">
        <f>DATEVALUE($B7-B11&amp;"/1/"&amp;B12)</f>
        <v>36892</v>
      </c>
      <c r="C10" s="69">
        <f>DATEVALUE($B7-C11&amp;"/1/"&amp;C12)</f>
        <v>37257</v>
      </c>
      <c r="D10" s="69">
        <f>DATEVALUE($B7-D11&amp;"/1/"&amp;D12)</f>
        <v>37623</v>
      </c>
      <c r="E10" s="69">
        <f>DATEVALUE($B7-E11&amp;"/1/"&amp;E12)</f>
        <v>37989</v>
      </c>
      <c r="F10" s="69">
        <f>DATEVALUE($B7-F11&amp;"/1/"&amp;F12)</f>
        <v>38356</v>
      </c>
    </row>
    <row r="11" spans="1:145">
      <c r="B11">
        <v>22</v>
      </c>
      <c r="C11">
        <v>21</v>
      </c>
      <c r="D11">
        <v>20</v>
      </c>
      <c r="E11">
        <v>19</v>
      </c>
      <c r="F11">
        <v>18</v>
      </c>
      <c r="G11" t="s">
        <v>108</v>
      </c>
    </row>
    <row r="12" spans="1:145">
      <c r="B12">
        <v>1</v>
      </c>
      <c r="C12">
        <v>1</v>
      </c>
      <c r="D12">
        <v>2</v>
      </c>
      <c r="E12">
        <v>3</v>
      </c>
      <c r="F12">
        <v>4</v>
      </c>
      <c r="G12" t="s">
        <v>109</v>
      </c>
    </row>
    <row r="13" spans="1:145">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愛木 稔幸</cp:lastModifiedBy>
  <dcterms:created xsi:type="dcterms:W3CDTF">2024-12-19T01:48:01Z</dcterms:created>
  <dcterms:modified xsi:type="dcterms:W3CDTF">2025-01-29T08:46:25Z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2025-01-29T08:46:25Z</vt:filetime>
  </property>
</Properties>
</file>