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mc:AlternateContent>
    <mc:Choice Requires="x15">
      <x15ac:absPath xmlns:x15ac="http://schemas.microsoft.com/office/spreadsheetml/2010/11/ac" url="\\10.1.81.17\市町村課nas\03　財政\31その他（財政関係）\25 財政状況資料集…旧財政比較分析表等\R8(令和6年度決算分)\01 財政状況資料集作成（1回目）\04 市町村等→県\33 一戸町（0313）●〇済\"/>
    </mc:Choice>
  </mc:AlternateContent>
  <xr:revisionPtr revIDLastSave="0" documentId="13_ncr:1_{086F63F0-EEBC-4A85-A9F7-4E633044C06A}" xr6:coauthVersionLast="47" xr6:coauthVersionMax="47" xr10:uidLastSave="{00000000-0000-0000-0000-000000000000}"/>
  <bookViews>
    <workbookView xWindow="-28920" yWindow="3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s="1"/>
  <c r="BE43" i="10"/>
  <c r="AM43" i="10"/>
  <c r="U43" i="10"/>
  <c r="E43" i="10"/>
  <c r="C43" i="10" s="1"/>
  <c r="DG42" i="10"/>
  <c r="CQ42" i="10"/>
  <c r="CO42" i="10"/>
  <c r="BY42" i="10"/>
  <c r="BW42" i="10"/>
  <c r="BE42" i="10"/>
  <c r="AM42" i="10"/>
  <c r="U42" i="10"/>
  <c r="E42" i="10"/>
  <c r="C42" i="10" s="1"/>
  <c r="DG41" i="10"/>
  <c r="CQ41" i="10"/>
  <c r="CO41" i="10"/>
  <c r="BY41" i="10"/>
  <c r="BW41" i="10"/>
  <c r="BE41" i="10"/>
  <c r="AM41" i="10"/>
  <c r="U41" i="10"/>
  <c r="E41" i="10"/>
  <c r="C41" i="10"/>
  <c r="DG40" i="10"/>
  <c r="CQ40" i="10"/>
  <c r="BY40" i="10"/>
  <c r="BW40" i="10"/>
  <c r="BE40" i="10"/>
  <c r="AM40" i="10"/>
  <c r="U40" i="10"/>
  <c r="E40" i="10"/>
  <c r="C40" i="10" s="1"/>
  <c r="DG39" i="10"/>
  <c r="CQ39" i="10"/>
  <c r="BY39" i="10"/>
  <c r="BE39" i="10"/>
  <c r="AM39" i="10"/>
  <c r="U39" i="10"/>
  <c r="E39" i="10"/>
  <c r="C39" i="10"/>
  <c r="DG38" i="10"/>
  <c r="CQ38" i="10"/>
  <c r="BY38" i="10"/>
  <c r="BE38" i="10"/>
  <c r="AM38" i="10"/>
  <c r="U38" i="10"/>
  <c r="E38" i="10"/>
  <c r="C38" i="10"/>
  <c r="DG37" i="10"/>
  <c r="CQ37" i="10"/>
  <c r="BY37" i="10"/>
  <c r="BE37" i="10"/>
  <c r="AM37" i="10"/>
  <c r="U37" i="10"/>
  <c r="E37" i="10"/>
  <c r="C37" i="10" s="1"/>
  <c r="DG36" i="10"/>
  <c r="CQ36" i="10"/>
  <c r="BY36" i="10"/>
  <c r="BE36" i="10"/>
  <c r="AM36" i="10"/>
  <c r="U36" i="10"/>
  <c r="E36" i="10"/>
  <c r="C36" i="10"/>
  <c r="DG35" i="10"/>
  <c r="CQ35" i="10"/>
  <c r="BY35" i="10"/>
  <c r="BE35" i="10"/>
  <c r="AO35" i="10"/>
  <c r="W35" i="10"/>
  <c r="E35" i="10"/>
  <c r="DG34" i="10"/>
  <c r="CQ34" i="10"/>
  <c r="BY34" i="10"/>
  <c r="BE34" i="10"/>
  <c r="AO34" i="10"/>
  <c r="W34" i="10"/>
  <c r="E34" i="10"/>
  <c r="C34" i="10"/>
  <c r="C35" i="10" l="1"/>
  <c r="U34" i="10" l="1"/>
  <c r="U35" i="10" l="1"/>
  <c r="AM34" i="10" l="1"/>
  <c r="AM35" i="10" s="1"/>
  <c r="BW34" i="10" l="1"/>
  <c r="BW35" i="10" s="1"/>
  <c r="BW36" i="10" s="1"/>
  <c r="BW37" i="10" s="1"/>
  <c r="BW38" i="10" s="1"/>
  <c r="BW39" i="10" s="1"/>
  <c r="CO34" i="10" s="1"/>
  <c r="CO35" i="10" s="1"/>
  <c r="CO36" i="10" s="1"/>
  <c r="CO37" i="10" s="1"/>
  <c r="CO38" i="10" s="1"/>
  <c r="CO39" i="10" s="1"/>
  <c r="CO40" i="10" s="1"/>
</calcChain>
</file>

<file path=xl/sharedStrings.xml><?xml version="1.0" encoding="utf-8"?>
<sst xmlns="http://schemas.openxmlformats.org/spreadsheetml/2006/main" count="1124" uniqueCount="538">
  <si>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</si>
  <si>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</si>
  <si>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</si>
  <si>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</si>
  <si>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(Ｂ)</t>
  </si>
  <si>
    <t>（参考）</t>
    <rPh sb="1" eb="3">
      <t>サンコウ</t>
    </rPh>
    <phoneticPr fontId="5"/>
  </si>
  <si>
    <t>第2次</t>
    <rPh sb="0" eb="1">
      <t>ダイ</t>
    </rPh>
    <rPh sb="2" eb="3">
      <t>ジ</t>
    </rPh>
    <phoneticPr fontId="5"/>
  </si>
  <si>
    <t>区分</t>
    <rPh sb="0" eb="2">
      <t>クブン</t>
    </rPh>
    <phoneticPr fontId="5"/>
  </si>
  <si>
    <t>徴収率
(％)</t>
    <rPh sb="0" eb="2">
      <t>チョウシュウ</t>
    </rPh>
    <rPh sb="2" eb="3">
      <t>リツ</t>
    </rPh>
    <phoneticPr fontId="5"/>
  </si>
  <si>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</si>
  <si>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</si>
  <si>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</si>
  <si>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</si>
  <si>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</si>
  <si>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</si>
  <si>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</si>
  <si>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</si>
  <si>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</si>
  <si>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</si>
  <si>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</si>
  <si>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</si>
  <si>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</si>
  <si>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</si>
  <si>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（百万円）</t>
  </si>
  <si>
    <t>元利償還金等(A)</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</si>
  <si>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</si>
  <si>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</si>
  <si>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</si>
  <si>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</si>
  <si>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</si>
  <si>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</si>
  <si>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</si>
  <si>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</si>
  <si>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</si>
  <si>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</si>
  <si>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</si>
  <si>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</si>
  <si>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</si>
  <si>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</si>
  <si>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</si>
  <si>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</si>
  <si>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</si>
  <si>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</si>
  <si>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</si>
  <si>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</si>
  <si>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</si>
  <si>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</si>
  <si>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</si>
  <si>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</si>
  <si>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</si>
  <si>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</si>
  <si>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</si>
  <si>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災害に強いまちづくり基金</t>
    <rPh sb="0" eb="2">
      <t>サイガイ</t>
    </rPh>
    <rPh sb="3" eb="4">
      <t>ツヨ</t>
    </rPh>
    <rPh sb="10" eb="12">
      <t>キキン</t>
    </rPh>
    <phoneticPr fontId="5"/>
  </si>
  <si>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</si>
  <si>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</si>
  <si>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</si>
  <si>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</si>
  <si>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</si>
  <si>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</si>
  <si>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</si>
  <si>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</si>
  <si>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</si>
  <si>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</si>
  <si>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</si>
  <si>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</si>
  <si>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</si>
  <si>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</si>
  <si>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</si>
  <si>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</si>
  <si>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</si>
  <si>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</si>
  <si>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</si>
  <si>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</si>
  <si>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</si>
  <si>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</si>
  <si>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</si>
  <si>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</si>
  <si>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</si>
  <si>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</si>
  <si>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</si>
  <si>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</si>
  <si>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</si>
  <si>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</si>
  <si>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</si>
  <si>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</si>
  <si>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</si>
  <si>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</si>
  <si>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</si>
  <si>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</si>
  <si>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</si>
  <si>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</si>
  <si>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</si>
  <si>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</si>
  <si>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</si>
  <si>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</si>
  <si>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</si>
  <si>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</si>
  <si>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</si>
  <si>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</si>
  <si>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</si>
  <si>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</si>
  <si>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</si>
  <si>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</si>
  <si>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</si>
  <si>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</si>
  <si>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</si>
  <si>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</si>
  <si>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6"/>
  </si>
  <si>
    <t>二戸地区広域行政事務組合（介護保険特別会計）</t>
    <rPh sb="0" eb="2">
      <t>ニノヘ</t>
    </rPh>
    <rPh sb="2" eb="4">
      <t>チク</t>
    </rPh>
    <rPh sb="4" eb="6">
      <t>コウイキ</t>
    </rPh>
    <rPh sb="6" eb="8">
      <t>ギョウセイ</t>
    </rPh>
    <rPh sb="8" eb="10">
      <t>ジム</t>
    </rPh>
    <rPh sb="10" eb="12">
      <t>クミアイ</t>
    </rPh>
    <rPh sb="13" eb="15">
      <t>カイゴ</t>
    </rPh>
    <rPh sb="15" eb="17">
      <t>ホケン</t>
    </rPh>
    <rPh sb="17" eb="19">
      <t>トクベツ</t>
    </rPh>
    <rPh sb="19" eb="21">
      <t>カイケイ</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</si>
  <si>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</si>
  <si>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</si>
  <si>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</si>
  <si>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</si>
  <si>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</si>
  <si>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</si>
  <si>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</si>
  <si>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</si>
  <si>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</si>
  <si>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</si>
  <si>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</si>
  <si>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</si>
  <si>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</si>
  <si>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</si>
  <si>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</si>
  <si>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</si>
  <si>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</si>
  <si>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</si>
  <si>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</si>
  <si>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</si>
  <si>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</si>
  <si>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</si>
  <si>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</si>
  <si>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</si>
  <si>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</si>
  <si>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</si>
  <si>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標準財政規模</t>
    <rPh sb="0" eb="2">
      <t>ヒョウジュン</t>
    </rPh>
    <rPh sb="2" eb="4">
      <t>ザイセイ</t>
    </rPh>
    <rPh sb="4" eb="6">
      <t>キボ</t>
    </rPh>
    <phoneticPr fontId="5"/>
  </si>
  <si>
    <t>岩手県</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</si>
  <si>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</si>
  <si>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</si>
  <si>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Ⅲ－０</t>
  </si>
  <si>
    <t>　投資・出資金・貸付金</t>
  </si>
  <si>
    <t>　　事業所税</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</si>
  <si>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</si>
  <si>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</si>
  <si>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</si>
  <si>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</si>
  <si>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</si>
  <si>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</si>
  <si>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</si>
  <si>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</si>
  <si>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</si>
  <si>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</si>
  <si>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</si>
  <si>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</si>
  <si>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</si>
  <si>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結愛サービス公社</t>
    <rPh sb="0" eb="1">
      <t>ユ</t>
    </rPh>
    <rPh sb="1" eb="2">
      <t>アイ</t>
    </rPh>
    <rPh sb="6" eb="8">
      <t>コウシャ</t>
    </rPh>
    <phoneticPr fontId="5"/>
  </si>
  <si>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</si>
  <si>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</si>
  <si>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</si>
  <si>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</si>
  <si>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一戸町</t>
  </si>
  <si>
    <t>地方交付税種地</t>
    <rPh sb="0" eb="2">
      <t>チホウ</t>
    </rPh>
    <rPh sb="2" eb="5">
      <t>コウフゼイ</t>
    </rPh>
    <rPh sb="5" eb="6">
      <t>シュ</t>
    </rPh>
    <rPh sb="6" eb="7">
      <t>チ</t>
    </rPh>
    <phoneticPr fontId="5"/>
  </si>
  <si>
    <t>-3.3</t>
  </si>
  <si>
    <t>2-1</t>
  </si>
  <si>
    <t>会計名</t>
    <rPh sb="0" eb="2">
      <t>カイケイ</t>
    </rPh>
    <rPh sb="2" eb="3">
      <t>メイ</t>
    </rPh>
    <phoneticPr fontId="5"/>
  </si>
  <si>
    <t>(Ｅ)</t>
  </si>
  <si>
    <t>歳入歳出差引</t>
  </si>
  <si>
    <t>　　(※1)</t>
  </si>
  <si>
    <t>翌年度に繰越すべき財源</t>
  </si>
  <si>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</si>
  <si>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</si>
  <si>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</si>
  <si>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</si>
  <si>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</si>
  <si>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</si>
  <si>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family val="3"/>
        <charset val="128"/>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</si>
  <si>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</si>
  <si>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</si>
  <si>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</si>
  <si>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</si>
  <si>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</si>
  <si>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</si>
  <si>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参考</t>
    <rPh sb="0" eb="2">
      <t>サンコウ</t>
    </rPh>
    <phoneticPr fontId="5"/>
  </si>
  <si>
    <t>○</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</si>
  <si>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</si>
  <si>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</si>
  <si>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</si>
  <si>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</si>
  <si>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</si>
  <si>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5"/>
  </si>
  <si>
    <t>-11.0</t>
  </si>
  <si>
    <t>資金不足
比率</t>
    <rPh sb="0" eb="2">
      <t>シキン</t>
    </rPh>
    <rPh sb="2" eb="4">
      <t>フソク</t>
    </rPh>
    <rPh sb="5" eb="7">
      <t>ヒリツ</t>
    </rPh>
    <phoneticPr fontId="5"/>
  </si>
  <si>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</si>
  <si>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</si>
  <si>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</si>
  <si>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</si>
  <si>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</si>
  <si>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</si>
  <si>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</si>
  <si>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</si>
  <si>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</si>
  <si>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</si>
  <si>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</si>
  <si>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</si>
  <si>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</si>
  <si>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</si>
  <si>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</si>
  <si>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</si>
  <si>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family val="3"/>
        <charset val="128"/>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</si>
  <si>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</si>
  <si>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</si>
  <si>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</si>
  <si>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</si>
  <si>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</si>
  <si>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</si>
  <si>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</si>
  <si>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地域づくり推進基金</t>
    <rPh sb="0" eb="2">
      <t>チイキ</t>
    </rPh>
    <rPh sb="5" eb="7">
      <t>スイシン</t>
    </rPh>
    <rPh sb="7" eb="9">
      <t>キキン</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</si>
  <si>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</si>
  <si>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</si>
  <si>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</si>
  <si>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</si>
  <si>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</si>
  <si>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</si>
  <si>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</si>
  <si>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労働費</t>
  </si>
  <si>
    <t>増減率  (％)</t>
    <rPh sb="0" eb="2">
      <t>ゾウゲン</t>
    </rPh>
    <rPh sb="2" eb="3">
      <t>リツ</t>
    </rPh>
    <phoneticPr fontId="5"/>
  </si>
  <si>
    <t>-3.4</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</si>
  <si>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</si>
  <si>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</si>
  <si>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</si>
  <si>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</si>
  <si>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</si>
  <si>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</si>
  <si>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</si>
  <si>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</si>
  <si>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</si>
  <si>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</si>
  <si>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</si>
  <si>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</si>
  <si>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</si>
  <si>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</si>
  <si>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</si>
  <si>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</si>
  <si>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</si>
  <si>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</si>
  <si>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</si>
  <si>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</si>
  <si>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</si>
  <si>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</si>
  <si>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</si>
  <si>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</si>
  <si>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</si>
  <si>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</si>
  <si>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</si>
  <si>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</si>
  <si>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</si>
  <si>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</si>
  <si>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</si>
  <si>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</si>
  <si>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</si>
  <si>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</si>
  <si>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</si>
  <si>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</si>
  <si>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</si>
  <si>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</si>
  <si>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</si>
  <si>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</si>
  <si>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</si>
  <si>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</si>
  <si>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</si>
  <si>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</si>
  <si>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</si>
  <si>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</si>
  <si>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</si>
  <si>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</si>
  <si>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</si>
  <si>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</si>
  <si>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</si>
  <si>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</si>
  <si>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</si>
  <si>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</si>
  <si>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</si>
  <si>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</si>
  <si>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</si>
  <si>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</si>
  <si>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</si>
  <si>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</si>
  <si>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</si>
  <si>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</si>
  <si>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</si>
  <si>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</si>
  <si>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</si>
  <si>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</si>
  <si>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土地取得特別会計</t>
  </si>
  <si>
    <t>(2)各会計、関係団体の財政状況及び健全化判断比率（市町村）</t>
    <rPh sb="26" eb="29">
      <t>シチョウソン</t>
    </rPh>
    <phoneticPr fontId="5"/>
  </si>
  <si>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</si>
  <si>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</si>
  <si>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</si>
  <si>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</si>
  <si>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</si>
  <si>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</si>
  <si>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岩手県一戸町</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</si>
  <si>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</si>
  <si>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</si>
  <si>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</si>
  <si>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</si>
  <si>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</si>
  <si>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</si>
  <si>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</si>
  <si>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</si>
  <si>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</si>
  <si>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</si>
  <si>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</si>
  <si>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</si>
  <si>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</si>
  <si>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</si>
  <si>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</si>
  <si>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</si>
  <si>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4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</si>
  <si>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</si>
  <si>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</si>
  <si>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</si>
  <si>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</si>
  <si>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</si>
  <si>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</si>
  <si>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</si>
  <si>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</si>
  <si>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</si>
  <si>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</si>
  <si>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公用公共用施設改修等基金</t>
    <rPh sb="0" eb="2">
      <t>コウヨウ</t>
    </rPh>
    <rPh sb="2" eb="4">
      <t>コウキョウ</t>
    </rPh>
    <rPh sb="4" eb="5">
      <t>ヨウ</t>
    </rPh>
    <rPh sb="5" eb="7">
      <t>シセツ</t>
    </rPh>
    <rPh sb="7" eb="9">
      <t>カイシュウ</t>
    </rPh>
    <rPh sb="9" eb="10">
      <t>トウ</t>
    </rPh>
    <rPh sb="10" eb="12">
      <t>キキン</t>
    </rPh>
    <phoneticPr fontId="5"/>
  </si>
  <si>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</si>
  <si>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</si>
  <si>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</si>
  <si>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</si>
  <si>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</si>
  <si>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</si>
  <si>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</si>
  <si>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</si>
  <si>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</si>
  <si>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</si>
  <si>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</si>
  <si>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</si>
  <si>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</si>
  <si>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</si>
  <si>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</si>
  <si>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</si>
  <si>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</si>
  <si>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</si>
  <si>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</si>
  <si>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</si>
  <si>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</si>
  <si>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</si>
  <si>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</si>
  <si>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</si>
  <si>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</si>
  <si>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</si>
  <si>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</si>
  <si>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</si>
  <si>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</si>
  <si>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</si>
  <si>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</si>
  <si>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</si>
  <si>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失業対策事業費</t>
  </si>
  <si>
    <t>　定額減税減収補塡特例交付金</t>
  </si>
  <si>
    <t>前年度繰上充用金</t>
  </si>
  <si>
    <t>　新型コロナウイルス感染症対策地方税減収補塡特別交付金</t>
  </si>
  <si>
    <t>　法定目的税</t>
  </si>
  <si>
    <t>経常損益</t>
  </si>
  <si>
    <t>　　入湯税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</si>
  <si>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</si>
  <si>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</si>
  <si>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</si>
  <si>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</si>
  <si>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</si>
  <si>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</si>
  <si>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</si>
  <si>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二戸地区広域行政事務組合（一般会計）</t>
    <rPh sb="0" eb="2">
      <t>ニノヘ</t>
    </rPh>
    <rPh sb="2" eb="4">
      <t>チク</t>
    </rPh>
    <rPh sb="4" eb="6">
      <t>コウイキ</t>
    </rPh>
    <rPh sb="6" eb="8">
      <t>ギョウセイ</t>
    </rPh>
    <rPh sb="8" eb="10">
      <t>ジム</t>
    </rPh>
    <rPh sb="10" eb="12">
      <t>クミアイ</t>
    </rPh>
    <rPh sb="13" eb="15">
      <t>イッパン</t>
    </rPh>
    <rPh sb="15" eb="17">
      <t>カイケイ</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</si>
  <si>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</si>
  <si>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</si>
  <si>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</si>
  <si>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</si>
  <si>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</si>
  <si>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</si>
  <si>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</si>
  <si>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</si>
  <si>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</si>
  <si>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</si>
  <si>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</si>
  <si>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</si>
  <si>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</si>
  <si>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</si>
  <si>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　うち元金</t>
  </si>
  <si>
    <t>森林環境整備基金</t>
    <rPh sb="0" eb="2">
      <t>シンリン</t>
    </rPh>
    <rPh sb="2" eb="4">
      <t>カンキョウ</t>
    </rPh>
    <rPh sb="4" eb="6">
      <t>セイビ</t>
    </rPh>
    <rPh sb="6" eb="8">
      <t>キキン</t>
    </rPh>
    <phoneticPr fontId="5"/>
  </si>
  <si>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</si>
  <si>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</si>
  <si>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</si>
  <si>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</si>
  <si>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</si>
  <si>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</si>
  <si>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</si>
  <si>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</si>
  <si>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</si>
  <si>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</si>
  <si>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</si>
  <si>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</si>
  <si>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</si>
  <si>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</si>
  <si>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</si>
  <si>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</si>
  <si>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</si>
  <si>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</si>
  <si>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地方債</t>
  </si>
  <si>
    <t>加入世帯数(世帯)</t>
  </si>
  <si>
    <t>岩手県後期高齢者医療広域連合（後期高齢者医療特別会計）</t>
    <rPh sb="0" eb="3">
      <t>イワテケン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</si>
  <si>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　繰出金</t>
  </si>
  <si>
    <t>　うち減収補塡債(特例分)</t>
    <rPh sb="4" eb="5">
      <t>シュウ</t>
    </rPh>
    <rPh sb="9" eb="10">
      <t>トク</t>
    </rPh>
    <rPh sb="10" eb="11">
      <t>レイ</t>
    </rPh>
    <rPh sb="11" eb="12">
      <t>ブン</t>
    </rPh>
    <phoneticPr fontId="36"/>
  </si>
  <si>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</si>
  <si>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</si>
  <si>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</si>
  <si>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</si>
  <si>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</si>
  <si>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</si>
  <si>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</si>
  <si>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交通</t>
  </si>
  <si>
    <t>対比（％）</t>
    <rPh sb="0" eb="2">
      <t>タイヒ</t>
    </rPh>
    <phoneticPr fontId="5"/>
  </si>
  <si>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</si>
  <si>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</si>
  <si>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</si>
  <si>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</si>
  <si>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</si>
  <si>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</si>
  <si>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</si>
  <si>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</si>
  <si>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</si>
  <si>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一戸町社会福祉基金</t>
    <rPh sb="0" eb="3">
      <t>イチノヘマチ</t>
    </rPh>
    <rPh sb="3" eb="5">
      <t>シャカイ</t>
    </rPh>
    <rPh sb="5" eb="7">
      <t>フクシ</t>
    </rPh>
    <rPh sb="7" eb="9">
      <t>キキン</t>
    </rPh>
    <phoneticPr fontId="5"/>
  </si>
  <si>
    <t>災害復旧事業費</t>
  </si>
  <si>
    <t>一般会計等の財政状況（単位：百万円）</t>
    <rPh sb="0" eb="2">
      <t>イッパン</t>
    </rPh>
    <rPh sb="2" eb="4">
      <t>カイケイ</t>
    </rPh>
    <rPh sb="4" eb="5">
      <t>トウ</t>
    </rPh>
    <rPh sb="6" eb="8">
      <t>ザイセイ</t>
    </rPh>
    <rPh sb="8" eb="10">
      <t>ジョウキョウ</t>
    </rPh>
    <phoneticPr fontId="33"/>
  </si>
  <si>
    <t>岩手県市町村総合事務組合（交通災害共済事業特別会計）</t>
    <rPh sb="0" eb="3">
      <t>イワテケン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</si>
  <si>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</si>
  <si>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</si>
  <si>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</si>
  <si>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</si>
  <si>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</si>
  <si>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</si>
  <si>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</si>
  <si>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</si>
  <si>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</si>
  <si>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</si>
  <si>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</si>
  <si>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</si>
  <si>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</si>
  <si>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</si>
  <si>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</si>
  <si>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</si>
  <si>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</si>
  <si>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</si>
  <si>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</si>
  <si>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</si>
  <si>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</si>
  <si>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国民健康保険事業勘定特別会計</t>
  </si>
  <si>
    <t>水道事業会計</t>
  </si>
  <si>
    <t>法適用企業</t>
  </si>
  <si>
    <t>連結実質赤字額</t>
    <rPh sb="0" eb="2">
      <t>レンケツ</t>
    </rPh>
    <rPh sb="2" eb="4">
      <t>ジッシツ</t>
    </rPh>
    <rPh sb="4" eb="7">
      <t>アカジガク</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</si>
  <si>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</si>
  <si>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</si>
  <si>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</si>
  <si>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</si>
  <si>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</si>
  <si>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</si>
  <si>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</si>
  <si>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</si>
  <si>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</si>
  <si>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</si>
  <si>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</si>
  <si>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</si>
  <si>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</si>
  <si>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</si>
  <si>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</si>
  <si>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</si>
  <si>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</si>
  <si>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</si>
  <si>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</si>
  <si>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</si>
  <si>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</si>
  <si>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</si>
  <si>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</si>
  <si>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</si>
  <si>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</si>
  <si>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</si>
  <si>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</si>
  <si>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</si>
  <si>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</si>
  <si>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</si>
  <si>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</si>
  <si>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</si>
  <si>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</si>
  <si>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</si>
  <si>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</si>
  <si>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</si>
  <si>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</si>
  <si>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</si>
  <si>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</si>
  <si>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 0.59</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</si>
  <si>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</si>
  <si>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</si>
  <si>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</si>
  <si>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</si>
  <si>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</si>
  <si>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</si>
  <si>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</si>
  <si>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</si>
  <si>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</si>
  <si>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過疎地域持続的発展特別事業基金</t>
    <rPh sb="0" eb="2">
      <t>カソ</t>
    </rPh>
    <rPh sb="2" eb="4">
      <t>チイキ</t>
    </rPh>
    <rPh sb="4" eb="6">
      <t>ジゾク</t>
    </rPh>
    <rPh sb="6" eb="7">
      <t>テキ</t>
    </rPh>
    <rPh sb="7" eb="9">
      <t>ハッテン</t>
    </rPh>
    <rPh sb="9" eb="11">
      <t>トクベツ</t>
    </rPh>
    <rPh sb="11" eb="13">
      <t>ジギョウ</t>
    </rPh>
    <rPh sb="13" eb="15">
      <t>キキン</t>
    </rPh>
    <phoneticPr fontId="5"/>
  </si>
  <si>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</si>
  <si>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</si>
  <si>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</si>
  <si>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</si>
  <si>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</si>
  <si>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</si>
  <si>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</si>
  <si>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</si>
  <si>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</si>
  <si>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</si>
  <si>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</si>
  <si>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</si>
  <si>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</si>
  <si>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</si>
  <si>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</si>
  <si>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0.07</t>
  </si>
  <si>
    <t>その他会計（赤字）</t>
  </si>
  <si>
    <t>一般会計</t>
    <rPh sb="0" eb="2">
      <t>イッパン</t>
    </rPh>
    <rPh sb="2" eb="4">
      <t>カイケイ</t>
    </rPh>
    <phoneticPr fontId="5"/>
  </si>
  <si>
    <t>岩手県市町村総合事務組合（一般会計）</t>
    <rPh sb="0" eb="3">
      <t>イワテケン</t>
    </rPh>
    <rPh sb="3" eb="6">
      <t>シチョウソン</t>
    </rPh>
    <rPh sb="6" eb="8">
      <t>ソウゴウ</t>
    </rPh>
    <rPh sb="8" eb="10">
      <t>ジム</t>
    </rPh>
    <rPh sb="10" eb="12">
      <t>クミアイ</t>
    </rPh>
    <rPh sb="13" eb="15">
      <t>イッパン</t>
    </rPh>
    <rPh sb="15" eb="17">
      <t>カイケイ</t>
    </rPh>
    <phoneticPr fontId="5"/>
  </si>
  <si>
    <t>岩手県後期高齢者医療広域連合（一般会計）</t>
    <rPh sb="0" eb="3">
      <t>イワテケン</t>
    </rPh>
    <rPh sb="3" eb="5">
      <t>コウキ</t>
    </rPh>
    <rPh sb="5" eb="8">
      <t>コウレイシャ</t>
    </rPh>
    <rPh sb="8" eb="10">
      <t>イリョウ</t>
    </rPh>
    <rPh sb="10" eb="12">
      <t>コウイキ</t>
    </rPh>
    <rPh sb="12" eb="14">
      <t>レンゴウ</t>
    </rPh>
    <rPh sb="15" eb="17">
      <t>イッパン</t>
    </rPh>
    <rPh sb="17" eb="19">
      <t>カイケイ</t>
    </rPh>
    <phoneticPr fontId="5"/>
  </si>
  <si>
    <t>一戸町民まちづくり公社</t>
    <rPh sb="0" eb="2">
      <t>イチノヘ</t>
    </rPh>
    <rPh sb="2" eb="4">
      <t>チョウミン</t>
    </rPh>
    <rPh sb="9" eb="11">
      <t>コウシャ</t>
    </rPh>
    <phoneticPr fontId="5"/>
  </si>
  <si>
    <t>一戸夢ファーム</t>
    <rPh sb="0" eb="2">
      <t>イチノヘ</t>
    </rPh>
    <rPh sb="2" eb="3">
      <t>ユメ</t>
    </rPh>
    <phoneticPr fontId="5"/>
  </si>
  <si>
    <t>奥中山高原</t>
    <rPh sb="0" eb="3">
      <t>オクナカヤマ</t>
    </rPh>
    <rPh sb="3" eb="5">
      <t>コウゲン</t>
    </rPh>
    <phoneticPr fontId="5"/>
  </si>
  <si>
    <t>小鳥谷診療所</t>
    <rPh sb="0" eb="3">
      <t>コズヤ</t>
    </rPh>
    <rPh sb="3" eb="6">
      <t>シンリョウジョ</t>
    </rPh>
    <phoneticPr fontId="5"/>
  </si>
  <si>
    <t>奥中山高原農協乳業</t>
    <rPh sb="0" eb="3">
      <t>オクナカヤマ</t>
    </rPh>
    <rPh sb="3" eb="5">
      <t>コウゲン</t>
    </rPh>
    <rPh sb="5" eb="7">
      <t>ノウキョウ</t>
    </rPh>
    <rPh sb="7" eb="9">
      <t>ニュウギョウ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</si>
</sst>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68">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34" xfId="19" applyNumberFormat="1" applyFont="1" applyBorder="1">
      <alignment vertical="center"/>
    </xf>
    <xf numFmtId="189" fontId="14" fillId="0" borderId="0" xfId="19" applyNumberFormat="1" applyFont="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0" xfId="19" applyFont="1">
      <alignment vertical="center"/>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0" xfId="17" applyFont="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26" xfId="7" applyFont="1" applyBorder="1">
      <alignment vertical="center"/>
    </xf>
    <xf numFmtId="0" fontId="24" fillId="0" borderId="32" xfId="7" applyFont="1" applyBorder="1" applyAlignment="1">
      <alignment vertical="center" wrapText="1"/>
    </xf>
    <xf numFmtId="0" fontId="24" fillId="0" borderId="0" xfId="7" applyFont="1" applyAlignment="1">
      <alignment horizontal="left" vertical="center"/>
    </xf>
    <xf numFmtId="183" fontId="24" fillId="0" borderId="0" xfId="7" applyNumberFormat="1" applyFont="1" applyAlignment="1">
      <alignment horizontal="right" vertical="center"/>
    </xf>
    <xf numFmtId="0" fontId="24"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78" fontId="2" fillId="0" borderId="70"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80" fontId="2" fillId="0" borderId="69"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14" xfId="4" applyNumberFormat="1" applyBorder="1" applyAlignment="1">
      <alignment horizontal="right" vertical="center" shrinkToFit="1"/>
    </xf>
    <xf numFmtId="180" fontId="3" fillId="0" borderId="66"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91"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39"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1" xfId="12" applyFont="1" applyFill="1" applyBorder="1" applyAlignment="1">
      <alignment horizontal="center"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9" applyFont="1" applyFill="1" applyBorder="1">
      <alignment vertical="center"/>
    </xf>
    <xf numFmtId="0" fontId="14" fillId="3" borderId="35" xfId="19" applyFont="1" applyFill="1" applyBorder="1">
      <alignment vertical="center"/>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Border="1" applyAlignment="1">
      <alignment vertical="center" wrapText="1"/>
    </xf>
    <xf numFmtId="178" fontId="14" fillId="0" borderId="35" xfId="19" applyNumberFormat="1" applyFont="1" applyBorder="1" applyAlignment="1">
      <alignment vertical="center" wrapText="1"/>
    </xf>
    <xf numFmtId="178" fontId="14" fillId="0" borderId="37" xfId="19" applyNumberFormat="1" applyFont="1" applyBorder="1" applyAlignment="1">
      <alignment vertical="center" wrapText="1"/>
    </xf>
    <xf numFmtId="178" fontId="14" fillId="0" borderId="23" xfId="19" applyNumberFormat="1" applyFont="1" applyBorder="1">
      <alignment vertical="center"/>
    </xf>
    <xf numFmtId="0" fontId="22" fillId="0" borderId="19" xfId="6" applyFont="1" applyBorder="1" applyAlignment="1">
      <alignment horizontal="left" vertical="center" wrapText="1"/>
    </xf>
    <xf numFmtId="0" fontId="22" fillId="0" borderId="53" xfId="6" applyFont="1" applyBorder="1" applyAlignment="1">
      <alignment horizontal="left" vertical="center" wrapText="1"/>
    </xf>
    <xf numFmtId="0" fontId="22" fillId="0" borderId="23" xfId="6" applyFont="1" applyBorder="1" applyAlignment="1">
      <alignment horizontal="left" vertical="center"/>
    </xf>
    <xf numFmtId="0" fontId="22" fillId="0" borderId="54" xfId="6" applyFont="1" applyBorder="1" applyAlignment="1">
      <alignment horizontal="left" vertical="center"/>
    </xf>
    <xf numFmtId="0" fontId="22" fillId="0" borderId="36" xfId="6" applyFont="1" applyBorder="1" applyAlignment="1">
      <alignment horizontal="left" vertical="center"/>
    </xf>
    <xf numFmtId="0" fontId="22" fillId="0" borderId="52" xfId="6" applyFont="1" applyBorder="1" applyAlignment="1">
      <alignment horizontal="left" vertical="center"/>
    </xf>
    <xf numFmtId="0" fontId="24" fillId="0" borderId="22" xfId="17" applyFont="1" applyBorder="1" applyAlignment="1">
      <alignment horizontal="left" vertical="center" wrapText="1"/>
    </xf>
    <xf numFmtId="0" fontId="24" fillId="0" borderId="50" xfId="17" applyFont="1" applyBorder="1" applyAlignment="1">
      <alignment horizontal="left" vertical="center" wrapText="1"/>
    </xf>
    <xf numFmtId="0" fontId="24" fillId="0" borderId="35"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52" xfId="17" applyFont="1" applyBorder="1" applyAlignment="1">
      <alignment horizontal="left" vertical="center" wrapText="1"/>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Border="1" applyAlignment="1">
      <alignment vertical="center" wrapText="1"/>
    </xf>
    <xf numFmtId="0" fontId="24" fillId="0" borderId="13" xfId="8" applyFont="1" applyBorder="1" applyAlignment="1">
      <alignment vertical="center" wrapText="1"/>
    </xf>
    <xf numFmtId="0" fontId="24" fillId="0" borderId="8" xfId="8" applyFont="1" applyBorder="1" applyAlignment="1">
      <alignment vertical="center" wrapText="1"/>
    </xf>
    <xf numFmtId="0" fontId="24" fillId="0" borderId="14" xfId="8" applyFont="1" applyBorder="1" applyAlignment="1">
      <alignment vertical="center" wrapText="1"/>
    </xf>
    <xf numFmtId="0" fontId="24" fillId="0" borderId="56" xfId="8" applyFont="1" applyBorder="1" applyAlignment="1">
      <alignment vertical="center" wrapText="1"/>
    </xf>
    <xf numFmtId="0" fontId="24" fillId="0" borderId="15" xfId="8" applyFont="1" applyBorder="1" applyAlignment="1">
      <alignment vertical="center" wrapText="1"/>
    </xf>
    <xf numFmtId="0" fontId="24" fillId="0" borderId="35" xfId="8" applyFont="1" applyBorder="1">
      <alignment vertical="center"/>
    </xf>
    <xf numFmtId="0" fontId="24" fillId="0" borderId="51" xfId="8" applyFont="1" applyBorder="1">
      <alignment vertical="center"/>
    </xf>
    <xf numFmtId="0" fontId="24" fillId="0" borderId="57" xfId="8" applyFont="1" applyBorder="1" applyAlignment="1">
      <alignment vertical="center" wrapText="1"/>
    </xf>
    <xf numFmtId="0" fontId="24" fillId="0" borderId="37" xfId="8" applyFont="1" applyBorder="1" applyAlignment="1">
      <alignment vertical="center" wrapText="1"/>
    </xf>
    <xf numFmtId="0" fontId="24" fillId="0" borderId="61" xfId="8" applyFont="1" applyBorder="1">
      <alignment vertical="center"/>
    </xf>
    <xf numFmtId="0" fontId="24" fillId="0" borderId="38" xfId="8" applyFont="1" applyBorder="1">
      <alignment vertical="center"/>
    </xf>
    <xf numFmtId="0" fontId="24" fillId="0" borderId="36" xfId="8" applyFont="1" applyBorder="1">
      <alignment vertical="center"/>
    </xf>
    <xf numFmtId="0" fontId="24" fillId="0" borderId="52" xfId="8" applyFont="1" applyBorder="1">
      <alignment vertical="center"/>
    </xf>
    <xf numFmtId="0" fontId="24" fillId="0" borderId="22" xfId="8" applyFont="1" applyBorder="1">
      <alignment vertical="center"/>
    </xf>
    <xf numFmtId="0" fontId="24" fillId="0" borderId="50" xfId="8" applyFont="1" applyBorder="1">
      <alignment vertical="center"/>
    </xf>
    <xf numFmtId="0" fontId="24" fillId="0" borderId="35" xfId="7" applyFont="1" applyBorder="1" applyAlignment="1">
      <alignment horizontal="left" vertical="center"/>
    </xf>
    <xf numFmtId="0" fontId="24" fillId="0" borderId="51" xfId="7" applyFont="1" applyBorder="1" applyAlignment="1">
      <alignment horizontal="left" vertical="center"/>
    </xf>
    <xf numFmtId="0" fontId="24" fillId="0" borderId="36" xfId="7" applyFont="1" applyBorder="1" applyAlignment="1">
      <alignment horizontal="left" vertical="center"/>
    </xf>
    <xf numFmtId="0" fontId="24" fillId="0" borderId="52" xfId="7" applyFont="1" applyBorder="1" applyAlignment="1">
      <alignment horizontal="left" vertical="center"/>
    </xf>
    <xf numFmtId="0" fontId="24" fillId="0" borderId="12" xfId="7" applyFont="1" applyBorder="1" applyAlignment="1">
      <alignment vertical="center" wrapText="1"/>
    </xf>
    <xf numFmtId="0" fontId="24" fillId="0" borderId="16" xfId="7" applyFont="1" applyBorder="1" applyAlignment="1">
      <alignment vertical="center" wrapText="1"/>
    </xf>
    <xf numFmtId="0" fontId="24" fillId="0" borderId="32" xfId="7" applyFont="1" applyBorder="1" applyAlignment="1">
      <alignment horizontal="center" vertical="center" shrinkToFit="1"/>
    </xf>
    <xf numFmtId="0" fontId="24" fillId="0" borderId="35" xfId="7" applyFont="1" applyBorder="1" applyAlignment="1">
      <alignment horizontal="center" vertical="center" shrinkToFit="1"/>
    </xf>
    <xf numFmtId="0" fontId="24" fillId="0" borderId="51" xfId="7" applyFont="1" applyBorder="1" applyAlignment="1">
      <alignment horizontal="center" vertical="center" shrinkToFit="1"/>
    </xf>
    <xf numFmtId="0" fontId="24" fillId="0" borderId="22" xfId="7" applyFont="1" applyBorder="1" applyAlignment="1">
      <alignment horizontal="left" vertical="center"/>
    </xf>
    <xf numFmtId="0" fontId="24" fillId="0" borderId="50" xfId="7"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5" xfId="6" applyFont="1" applyBorder="1" applyAlignment="1" applyProtection="1">
      <alignment horizontal="left" vertical="center" wrapText="1"/>
      <protection locked="0"/>
    </xf>
    <xf numFmtId="0" fontId="30" fillId="0" borderId="51"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64" xfId="6" applyFont="1" applyBorder="1" applyAlignment="1">
      <alignment horizontal="left" vertical="center"/>
    </xf>
    <xf numFmtId="0" fontId="30" fillId="0" borderId="19" xfId="6" applyFont="1" applyBorder="1" applyAlignment="1">
      <alignment horizontal="left" vertical="center" wrapText="1"/>
    </xf>
    <xf numFmtId="0" fontId="30" fillId="0" borderId="53" xfId="6" applyFont="1" applyBorder="1" applyAlignment="1">
      <alignment horizontal="left" vertical="center" wrapText="1"/>
    </xf>
    <xf numFmtId="0" fontId="30" fillId="0" borderId="23" xfId="6" applyFont="1" applyBorder="1" applyAlignment="1">
      <alignment horizontal="left" vertical="center"/>
    </xf>
    <xf numFmtId="0" fontId="30" fillId="0" borderId="54" xfId="6" applyFont="1" applyBorder="1" applyAlignment="1">
      <alignment horizontal="left" vertical="center"/>
    </xf>
    <xf numFmtId="0" fontId="30" fillId="0" borderId="35" xfId="6" applyFont="1" applyBorder="1" applyAlignment="1">
      <alignment horizontal="left" vertical="center"/>
    </xf>
    <xf numFmtId="0" fontId="30" fillId="0" borderId="51" xfId="6" applyFont="1" applyBorder="1" applyAlignment="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calcChain" Target="calcChain.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sharedStrings" Target="sharedStrings.xml" /><Relationship Id="rId2" Type="http://schemas.openxmlformats.org/officeDocument/2006/relationships/worksheet" Target="worksheets/sheet2.xml" /><Relationship Id="rId16"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theme" Target="theme/theme1.xml" /><Relationship Id="rId10" Type="http://schemas.openxmlformats.org/officeDocument/2006/relationships/worksheet" Target="worksheets/sheet10.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120302</c:v>
                </c:pt>
                <c:pt idx="1">
                  <c:v>114841</c:v>
                </c:pt>
                <c:pt idx="2">
                  <c:v>124145</c:v>
                </c:pt>
                <c:pt idx="3">
                  <c:v>131480</c:v>
                </c:pt>
                <c:pt idx="4">
                  <c:v>163245</c:v>
                </c:pt>
              </c:numCache>
            </c:numRef>
          </c:val>
          <c:smooth val="0"/>
          <c:extLst>
            <c:ext xmlns:c16="http://schemas.microsoft.com/office/drawing/2014/chart" uri="{C3380CC4-5D6E-409C-BE32-E72D297353CC}">
              <c16:uniqueId val="{00000000-C22F-4525-9DF3-5FA9B094B2B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118618</c:v>
                </c:pt>
                <c:pt idx="1">
                  <c:v>135989</c:v>
                </c:pt>
                <c:pt idx="2">
                  <c:v>98499</c:v>
                </c:pt>
                <c:pt idx="3">
                  <c:v>102137</c:v>
                </c:pt>
                <c:pt idx="4">
                  <c:v>102919</c:v>
                </c:pt>
              </c:numCache>
            </c:numRef>
          </c:val>
          <c:smooth val="0"/>
          <c:extLst>
            <c:ext xmlns:c16="http://schemas.microsoft.com/office/drawing/2014/chart" uri="{C3380CC4-5D6E-409C-BE32-E72D297353CC}">
              <c16:uniqueId val="{00000001-C22F-4525-9DF3-5FA9B094B2BA}"/>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2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4.57</c:v>
                </c:pt>
                <c:pt idx="1">
                  <c:v>4.67</c:v>
                </c:pt>
                <c:pt idx="2">
                  <c:v>5.43</c:v>
                </c:pt>
                <c:pt idx="3">
                  <c:v>6.49</c:v>
                </c:pt>
                <c:pt idx="4">
                  <c:v>9.26</c:v>
                </c:pt>
              </c:numCache>
            </c:numRef>
          </c:val>
          <c:extLst>
            <c:ext xmlns:c16="http://schemas.microsoft.com/office/drawing/2014/chart" uri="{C3380CC4-5D6E-409C-BE32-E72D297353CC}">
              <c16:uniqueId val="{00000000-B8E2-4F18-B0F3-3BBF7501F87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25.14</c:v>
                </c:pt>
                <c:pt idx="1">
                  <c:v>28.55</c:v>
                </c:pt>
                <c:pt idx="2">
                  <c:v>29.56</c:v>
                </c:pt>
                <c:pt idx="3">
                  <c:v>30.01</c:v>
                </c:pt>
                <c:pt idx="4">
                  <c:v>27.86</c:v>
                </c:pt>
              </c:numCache>
            </c:numRef>
          </c:val>
          <c:extLst>
            <c:ext xmlns:c16="http://schemas.microsoft.com/office/drawing/2014/chart" uri="{C3380CC4-5D6E-409C-BE32-E72D297353CC}">
              <c16:uniqueId val="{00000001-B8E2-4F18-B0F3-3BBF7501F874}"/>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-0.59</c:v>
                </c:pt>
                <c:pt idx="1">
                  <c:v>5.03</c:v>
                </c:pt>
                <c:pt idx="2">
                  <c:v>-7.0000000000000007E-2</c:v>
                </c:pt>
                <c:pt idx="3">
                  <c:v>1.1200000000000001</c:v>
                </c:pt>
                <c:pt idx="4">
                  <c:v>1.1599999999999999</c:v>
                </c:pt>
              </c:numCache>
            </c:numRef>
          </c:val>
          <c:smooth val="0"/>
          <c:extLst>
            <c:ext xmlns:c16="http://schemas.microsoft.com/office/drawing/2014/chart" uri="{C3380CC4-5D6E-409C-BE32-E72D297353CC}">
              <c16:uniqueId val="{00000002-B8E2-4F18-B0F3-3BBF7501F874}"/>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5.0999999999999996</c:v>
                </c:pt>
                <c:pt idx="2">
                  <c:v>#N/A</c:v>
                </c:pt>
                <c:pt idx="3">
                  <c:v>4.67</c:v>
                </c:pt>
                <c:pt idx="4">
                  <c:v>#N/A</c:v>
                </c:pt>
                <c:pt idx="5">
                  <c:v>5.43</c:v>
                </c:pt>
                <c:pt idx="6">
                  <c:v>#N/A</c:v>
                </c:pt>
                <c:pt idx="7">
                  <c:v>6.52</c:v>
                </c:pt>
                <c:pt idx="8">
                  <c:v>0</c:v>
                </c:pt>
                <c:pt idx="9">
                  <c:v>0</c:v>
                </c:pt>
              </c:numCache>
            </c:numRef>
          </c:val>
          <c:extLst>
            <c:ext xmlns:c16="http://schemas.microsoft.com/office/drawing/2014/chart" uri="{C3380CC4-5D6E-409C-BE32-E72D297353CC}">
              <c16:uniqueId val="{00000000-924A-48C1-96D9-C813B7B1D29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24A-48C1-96D9-C813B7B1D29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24A-48C1-96D9-C813B7B1D29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24A-48C1-96D9-C813B7B1D296}"/>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924A-48C1-96D9-C813B7B1D296}"/>
            </c:ext>
          </c:extLst>
        </c:ser>
        <c:ser>
          <c:idx val="5"/>
          <c:order val="5"/>
          <c:tx>
            <c:strRef>
              <c:f>データシート!$A$32</c:f>
              <c:strCache>
                <c:ptCount val="1"/>
                <c:pt idx="0">
                  <c:v>土地取得特別会計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924A-48C1-96D9-C813B7B1D296}"/>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6-924A-48C1-96D9-C813B7B1D29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0.52</c:v>
                </c:pt>
              </c:numCache>
            </c:numRef>
          </c:val>
          <c:extLst>
            <c:ext xmlns:c16="http://schemas.microsoft.com/office/drawing/2014/chart" uri="{C3380CC4-5D6E-409C-BE32-E72D297353CC}">
              <c16:uniqueId val="{00000007-924A-48C1-96D9-C813B7B1D296}"/>
            </c:ext>
          </c:extLst>
        </c:ser>
        <c:ser>
          <c:idx val="8"/>
          <c:order val="8"/>
          <c:tx>
            <c:strRef>
              <c:f>データシート!$A$35</c:f>
              <c:strCache>
                <c:ptCount val="1"/>
                <c:pt idx="0">
                  <c:v>国民健康保険事業勘定特別会計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0.3</c:v>
                </c:pt>
                <c:pt idx="2">
                  <c:v>#N/A</c:v>
                </c:pt>
                <c:pt idx="3">
                  <c:v>1.2</c:v>
                </c:pt>
                <c:pt idx="4">
                  <c:v>#N/A</c:v>
                </c:pt>
                <c:pt idx="5">
                  <c:v>0.91</c:v>
                </c:pt>
                <c:pt idx="6">
                  <c:v>#N/A</c:v>
                </c:pt>
                <c:pt idx="7">
                  <c:v>0.89</c:v>
                </c:pt>
                <c:pt idx="8">
                  <c:v>#N/A</c:v>
                </c:pt>
                <c:pt idx="9">
                  <c:v>0.96</c:v>
                </c:pt>
              </c:numCache>
            </c:numRef>
          </c:val>
          <c:extLst>
            <c:ext xmlns:c16="http://schemas.microsoft.com/office/drawing/2014/chart" uri="{C3380CC4-5D6E-409C-BE32-E72D297353CC}">
              <c16:uniqueId val="{00000008-924A-48C1-96D9-C813B7B1D29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10.119999999999999</c:v>
                </c:pt>
                <c:pt idx="2">
                  <c:v>#N/A</c:v>
                </c:pt>
                <c:pt idx="3">
                  <c:v>10.26</c:v>
                </c:pt>
                <c:pt idx="4">
                  <c:v>#N/A</c:v>
                </c:pt>
                <c:pt idx="5">
                  <c:v>9.39</c:v>
                </c:pt>
                <c:pt idx="6">
                  <c:v>#N/A</c:v>
                </c:pt>
                <c:pt idx="7">
                  <c:v>9.9</c:v>
                </c:pt>
                <c:pt idx="8">
                  <c:v>#N/A</c:v>
                </c:pt>
                <c:pt idx="9">
                  <c:v>9.64</c:v>
                </c:pt>
              </c:numCache>
            </c:numRef>
          </c:val>
          <c:extLst>
            <c:ext xmlns:c16="http://schemas.microsoft.com/office/drawing/2014/chart" uri="{C3380CC4-5D6E-409C-BE32-E72D297353CC}">
              <c16:uniqueId val="{00000009-924A-48C1-96D9-C813B7B1D296}"/>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858</c:v>
                </c:pt>
                <c:pt idx="5">
                  <c:v>804</c:v>
                </c:pt>
                <c:pt idx="8">
                  <c:v>784</c:v>
                </c:pt>
                <c:pt idx="11">
                  <c:v>744</c:v>
                </c:pt>
                <c:pt idx="14">
                  <c:v>726</c:v>
                </c:pt>
              </c:numCache>
            </c:numRef>
          </c:val>
          <c:extLst>
            <c:ext xmlns:c16="http://schemas.microsoft.com/office/drawing/2014/chart" uri="{C3380CC4-5D6E-409C-BE32-E72D297353CC}">
              <c16:uniqueId val="{00000000-24B9-4D19-AD62-77CB35A4710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4B9-4D19-AD62-77CB35A4710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15</c:v>
                </c:pt>
                <c:pt idx="3">
                  <c:v>14</c:v>
                </c:pt>
                <c:pt idx="6">
                  <c:v>2</c:v>
                </c:pt>
                <c:pt idx="9">
                  <c:v>1</c:v>
                </c:pt>
                <c:pt idx="12">
                  <c:v>1</c:v>
                </c:pt>
              </c:numCache>
            </c:numRef>
          </c:val>
          <c:extLst>
            <c:ext xmlns:c16="http://schemas.microsoft.com/office/drawing/2014/chart" uri="{C3380CC4-5D6E-409C-BE32-E72D297353CC}">
              <c16:uniqueId val="{00000002-24B9-4D19-AD62-77CB35A4710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32</c:v>
                </c:pt>
                <c:pt idx="3">
                  <c:v>30</c:v>
                </c:pt>
                <c:pt idx="6">
                  <c:v>29</c:v>
                </c:pt>
                <c:pt idx="9">
                  <c:v>30</c:v>
                </c:pt>
                <c:pt idx="12">
                  <c:v>41</c:v>
                </c:pt>
              </c:numCache>
            </c:numRef>
          </c:val>
          <c:extLst>
            <c:ext xmlns:c16="http://schemas.microsoft.com/office/drawing/2014/chart" uri="{C3380CC4-5D6E-409C-BE32-E72D297353CC}">
              <c16:uniqueId val="{00000003-24B9-4D19-AD62-77CB35A4710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231</c:v>
                </c:pt>
                <c:pt idx="3">
                  <c:v>231</c:v>
                </c:pt>
                <c:pt idx="6">
                  <c:v>222</c:v>
                </c:pt>
                <c:pt idx="9">
                  <c:v>214</c:v>
                </c:pt>
                <c:pt idx="12">
                  <c:v>165</c:v>
                </c:pt>
              </c:numCache>
            </c:numRef>
          </c:val>
          <c:extLst>
            <c:ext xmlns:c16="http://schemas.microsoft.com/office/drawing/2014/chart" uri="{C3380CC4-5D6E-409C-BE32-E72D297353CC}">
              <c16:uniqueId val="{00000004-24B9-4D19-AD62-77CB35A4710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4B9-4D19-AD62-77CB35A4710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4B9-4D19-AD62-77CB35A4710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947</c:v>
                </c:pt>
                <c:pt idx="3">
                  <c:v>834</c:v>
                </c:pt>
                <c:pt idx="6">
                  <c:v>790</c:v>
                </c:pt>
                <c:pt idx="9">
                  <c:v>741</c:v>
                </c:pt>
                <c:pt idx="12">
                  <c:v>766</c:v>
                </c:pt>
              </c:numCache>
            </c:numRef>
          </c:val>
          <c:extLst>
            <c:ext xmlns:c16="http://schemas.microsoft.com/office/drawing/2014/chart" uri="{C3380CC4-5D6E-409C-BE32-E72D297353CC}">
              <c16:uniqueId val="{00000007-24B9-4D19-AD62-77CB35A47107}"/>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367</c:v>
                </c:pt>
                <c:pt idx="2">
                  <c:v>#N/A</c:v>
                </c:pt>
                <c:pt idx="3">
                  <c:v>#N/A</c:v>
                </c:pt>
                <c:pt idx="4">
                  <c:v>305</c:v>
                </c:pt>
                <c:pt idx="5">
                  <c:v>#N/A</c:v>
                </c:pt>
                <c:pt idx="6">
                  <c:v>#N/A</c:v>
                </c:pt>
                <c:pt idx="7">
                  <c:v>259</c:v>
                </c:pt>
                <c:pt idx="8">
                  <c:v>#N/A</c:v>
                </c:pt>
                <c:pt idx="9">
                  <c:v>#N/A</c:v>
                </c:pt>
                <c:pt idx="10">
                  <c:v>242</c:v>
                </c:pt>
                <c:pt idx="11">
                  <c:v>#N/A</c:v>
                </c:pt>
                <c:pt idx="12">
                  <c:v>#N/A</c:v>
                </c:pt>
                <c:pt idx="13">
                  <c:v>247</c:v>
                </c:pt>
                <c:pt idx="14">
                  <c:v>#N/A</c:v>
                </c:pt>
              </c:numCache>
            </c:numRef>
          </c:val>
          <c:smooth val="0"/>
          <c:extLst>
            <c:ext xmlns:c16="http://schemas.microsoft.com/office/drawing/2014/chart" uri="{C3380CC4-5D6E-409C-BE32-E72D297353CC}">
              <c16:uniqueId val="{00000008-24B9-4D19-AD62-77CB35A47107}"/>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7574</c:v>
                </c:pt>
                <c:pt idx="5">
                  <c:v>7422</c:v>
                </c:pt>
                <c:pt idx="8">
                  <c:v>7213</c:v>
                </c:pt>
                <c:pt idx="11">
                  <c:v>7197</c:v>
                </c:pt>
                <c:pt idx="14">
                  <c:v>6975</c:v>
                </c:pt>
              </c:numCache>
            </c:numRef>
          </c:val>
          <c:extLst>
            <c:ext xmlns:c16="http://schemas.microsoft.com/office/drawing/2014/chart" uri="{C3380CC4-5D6E-409C-BE32-E72D297353CC}">
              <c16:uniqueId val="{00000000-85A8-46E8-B6F8-2B3338621A9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76</c:v>
                </c:pt>
                <c:pt idx="5">
                  <c:v>66</c:v>
                </c:pt>
                <c:pt idx="8">
                  <c:v>56</c:v>
                </c:pt>
                <c:pt idx="11">
                  <c:v>44</c:v>
                </c:pt>
                <c:pt idx="14">
                  <c:v>27</c:v>
                </c:pt>
              </c:numCache>
            </c:numRef>
          </c:val>
          <c:extLst>
            <c:ext xmlns:c16="http://schemas.microsoft.com/office/drawing/2014/chart" uri="{C3380CC4-5D6E-409C-BE32-E72D297353CC}">
              <c16:uniqueId val="{00000001-85A8-46E8-B6F8-2B3338621A9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2461</c:v>
                </c:pt>
                <c:pt idx="5">
                  <c:v>3003</c:v>
                </c:pt>
                <c:pt idx="8">
                  <c:v>2910</c:v>
                </c:pt>
                <c:pt idx="11">
                  <c:v>3006</c:v>
                </c:pt>
                <c:pt idx="14">
                  <c:v>2822</c:v>
                </c:pt>
              </c:numCache>
            </c:numRef>
          </c:val>
          <c:extLst>
            <c:ext xmlns:c16="http://schemas.microsoft.com/office/drawing/2014/chart" uri="{C3380CC4-5D6E-409C-BE32-E72D297353CC}">
              <c16:uniqueId val="{00000002-85A8-46E8-B6F8-2B3338621A9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5A8-46E8-B6F8-2B3338621A9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5A8-46E8-B6F8-2B3338621A9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5A8-46E8-B6F8-2B3338621A9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1507</c:v>
                </c:pt>
                <c:pt idx="3">
                  <c:v>1422</c:v>
                </c:pt>
                <c:pt idx="6">
                  <c:v>1330</c:v>
                </c:pt>
                <c:pt idx="9">
                  <c:v>1329</c:v>
                </c:pt>
                <c:pt idx="12">
                  <c:v>1249</c:v>
                </c:pt>
              </c:numCache>
            </c:numRef>
          </c:val>
          <c:extLst>
            <c:ext xmlns:c16="http://schemas.microsoft.com/office/drawing/2014/chart" uri="{C3380CC4-5D6E-409C-BE32-E72D297353CC}">
              <c16:uniqueId val="{00000006-85A8-46E8-B6F8-2B3338621A9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177</c:v>
                </c:pt>
                <c:pt idx="3">
                  <c:v>430</c:v>
                </c:pt>
                <c:pt idx="6">
                  <c:v>404</c:v>
                </c:pt>
                <c:pt idx="9">
                  <c:v>371</c:v>
                </c:pt>
                <c:pt idx="12">
                  <c:v>331</c:v>
                </c:pt>
              </c:numCache>
            </c:numRef>
          </c:val>
          <c:extLst>
            <c:ext xmlns:c16="http://schemas.microsoft.com/office/drawing/2014/chart" uri="{C3380CC4-5D6E-409C-BE32-E72D297353CC}">
              <c16:uniqueId val="{00000007-85A8-46E8-B6F8-2B3338621A9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2165</c:v>
                </c:pt>
                <c:pt idx="3">
                  <c:v>1993</c:v>
                </c:pt>
                <c:pt idx="6">
                  <c:v>1829</c:v>
                </c:pt>
                <c:pt idx="9">
                  <c:v>1736</c:v>
                </c:pt>
                <c:pt idx="12">
                  <c:v>1578</c:v>
                </c:pt>
              </c:numCache>
            </c:numRef>
          </c:val>
          <c:extLst>
            <c:ext xmlns:c16="http://schemas.microsoft.com/office/drawing/2014/chart" uri="{C3380CC4-5D6E-409C-BE32-E72D297353CC}">
              <c16:uniqueId val="{00000008-85A8-46E8-B6F8-2B3338621A9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5A8-46E8-B6F8-2B3338621A9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7228</c:v>
                </c:pt>
                <c:pt idx="3">
                  <c:v>7275</c:v>
                </c:pt>
                <c:pt idx="6">
                  <c:v>7266</c:v>
                </c:pt>
                <c:pt idx="9">
                  <c:v>7293</c:v>
                </c:pt>
                <c:pt idx="12">
                  <c:v>7367</c:v>
                </c:pt>
              </c:numCache>
            </c:numRef>
          </c:val>
          <c:extLst>
            <c:ext xmlns:c16="http://schemas.microsoft.com/office/drawing/2014/chart" uri="{C3380CC4-5D6E-409C-BE32-E72D297353CC}">
              <c16:uniqueId val="{0000000A-85A8-46E8-B6F8-2B3338621A99}"/>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967</c:v>
                </c:pt>
                <c:pt idx="2">
                  <c:v>#N/A</c:v>
                </c:pt>
                <c:pt idx="3">
                  <c:v>#N/A</c:v>
                </c:pt>
                <c:pt idx="4">
                  <c:v>630</c:v>
                </c:pt>
                <c:pt idx="5">
                  <c:v>#N/A</c:v>
                </c:pt>
                <c:pt idx="6">
                  <c:v>#N/A</c:v>
                </c:pt>
                <c:pt idx="7">
                  <c:v>651</c:v>
                </c:pt>
                <c:pt idx="8">
                  <c:v>#N/A</c:v>
                </c:pt>
                <c:pt idx="9">
                  <c:v>#N/A</c:v>
                </c:pt>
                <c:pt idx="10">
                  <c:v>482</c:v>
                </c:pt>
                <c:pt idx="11">
                  <c:v>#N/A</c:v>
                </c:pt>
                <c:pt idx="12">
                  <c:v>#N/A</c:v>
                </c:pt>
                <c:pt idx="13">
                  <c:v>701</c:v>
                </c:pt>
                <c:pt idx="14">
                  <c:v>#N/A</c:v>
                </c:pt>
              </c:numCache>
            </c:numRef>
          </c:val>
          <c:smooth val="0"/>
          <c:extLst>
            <c:ext xmlns:c16="http://schemas.microsoft.com/office/drawing/2014/chart" uri="{C3380CC4-5D6E-409C-BE32-E72D297353CC}">
              <c16:uniqueId val="{0000000B-85A8-46E8-B6F8-2B3338621A9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1587</c:v>
                </c:pt>
                <c:pt idx="1">
                  <c:v>1594</c:v>
                </c:pt>
                <c:pt idx="2">
                  <c:v>1503</c:v>
                </c:pt>
              </c:numCache>
            </c:numRef>
          </c:val>
          <c:extLst>
            <c:ext xmlns:c16="http://schemas.microsoft.com/office/drawing/2014/chart" uri="{C3380CC4-5D6E-409C-BE32-E72D297353CC}">
              <c16:uniqueId val="{00000000-D775-43AD-B3D3-D8ECAD4035E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149</c:v>
                </c:pt>
                <c:pt idx="1">
                  <c:v>160</c:v>
                </c:pt>
                <c:pt idx="2">
                  <c:v>97</c:v>
                </c:pt>
              </c:numCache>
            </c:numRef>
          </c:val>
          <c:extLst>
            <c:ext xmlns:c16="http://schemas.microsoft.com/office/drawing/2014/chart" uri="{C3380CC4-5D6E-409C-BE32-E72D297353CC}">
              <c16:uniqueId val="{00000001-D775-43AD-B3D3-D8ECAD4035E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1223</c:v>
                </c:pt>
                <c:pt idx="1">
                  <c:v>1286</c:v>
                </c:pt>
                <c:pt idx="2">
                  <c:v>1205</c:v>
                </c:pt>
              </c:numCache>
            </c:numRef>
          </c:val>
          <c:extLst>
            <c:ext xmlns:c16="http://schemas.microsoft.com/office/drawing/2014/chart" uri="{C3380CC4-5D6E-409C-BE32-E72D297353CC}">
              <c16:uniqueId val="{00000002-D775-43AD-B3D3-D8ECAD4035EF}"/>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892925" y="4591050"/>
          <a:ext cx="31940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9129395" y="5886450"/>
          <a:ext cx="13589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754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2460" y="190500"/>
          <a:ext cx="253047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3460" y="190500"/>
          <a:ext cx="378460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岩手県一戸町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7365" y="7591425"/>
          <a:ext cx="744982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838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838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838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838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838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838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838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838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838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8031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3860" y="7600315"/>
          <a:ext cx="4403725"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3860" y="7591425"/>
          <a:ext cx="88074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414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7685" y="7934325"/>
          <a:ext cx="413702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endParaRPr kumimoji="1" lang="ja-JP" altLang="en-US" sz="10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prstClr val="black"/>
              </a:solidFill>
              <a:effectLst/>
              <a:uLnTx/>
              <a:uFillTx/>
              <a:latin typeface="ＭＳ ゴシック"/>
              <a:ea typeface="ＭＳ ゴシック"/>
              <a:cs typeface="+mn-cs"/>
            </a:rPr>
            <a:t>・元利償還金は据え置き期間の終了した地方債の元金償還開始により元金償還額が20,611千円、Ｒ５借入分の利子償還により利子償還金が3,846千円増加した。公営企業債の元利償還金に対する繰入金は既往債の償還終了により減少した。組合等が起こした地方債の元利償還金に対する負担金等は、据え置き期間終了による元金償還により増加した。施設の老朽化や今度予定される大規模事業など、新規の地方債発行が確実であるため、今後も従前どおり、地方債の発行に当たっては交付税措置率の高い有利な地方債を活用する。また、金利が上昇していることから、これまで以上に事業費や借入年限等の精査を行い、公債費負担の平準化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7365" y="12411075"/>
          <a:ext cx="744982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227330</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3860" y="12420600"/>
          <a:ext cx="4431030"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28625" y="12411075"/>
          <a:ext cx="80962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08635" y="12630785"/>
          <a:ext cx="42240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endParaRPr kumimoji="1" lang="ja-JP" altLang="en-US" sz="10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prstClr val="black"/>
              </a:solidFill>
              <a:effectLst/>
              <a:uLnTx/>
              <a:uFillTx/>
              <a:latin typeface="ＭＳ ゴシック"/>
              <a:ea typeface="ＭＳ ゴシック"/>
              <a:cs typeface="+mn-cs"/>
            </a:rPr>
            <a:t>・満期一括償還地方債の償還財源としての積立は行っていない。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132715</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67970" y="7572375"/>
          <a:ext cx="4679315"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840740</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26390" y="7604125"/>
          <a:ext cx="2435225"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161290</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778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161290</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778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161290</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778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161290</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778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161290</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778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161290</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778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161290</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778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161290</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778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161290</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778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161290</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778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161290</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778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189865</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26360" y="12334875"/>
          <a:ext cx="47688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939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189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591185</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795000" y="238125"/>
          <a:ext cx="252539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132715</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27760" y="238125"/>
          <a:ext cx="381952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岩手県一戸町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7365" y="7591425"/>
          <a:ext cx="5964555"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933450</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21665" y="705485"/>
          <a:ext cx="178371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082270" y="7962900"/>
          <a:ext cx="44513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endParaRPr kumimoji="1" lang="ja-JP" altLang="en-US" sz="1200" b="0" i="0" u="none" strike="noStrike" kern="0" cap="none" spc="0" normalizeH="0" baseline="0" noProof="0">
            <a:ln>
              <a:noFill/>
            </a:ln>
            <a:solidFill>
              <a:prstClr val="black"/>
            </a:solidFill>
            <a:effectLst/>
            <a:uLnTx/>
            <a:uFillTx/>
            <a:latin typeface="ＭＳ 明朝"/>
            <a:ea typeface="ＭＳ 明朝"/>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一般会計等については、充当可能基金残高が減少するとともに、防災行政無線改修事業の実施により地方債残高は増加した。一方で、公営企業債等繰入見込額は既往債の償還終了及び新規発行の抑制により158百万円減少した。基金の積み増しは今度難しい状況が予想されるが、プライマリーバランスの黒字化を堅持することで地方債残高の減少に努め、財政健全化を図る。</a:t>
          </a:r>
        </a:p>
        <a:p>
          <a:pPr marL="0" marR="0" lvl="0" indent="0" defTabSz="914400" eaLnBrk="1" fontAlgn="auto" latinLnBrk="0" hangingPunct="1">
            <a:lnSpc>
              <a:spcPct val="100000"/>
            </a:lnSpc>
            <a:spcBef>
              <a:spcPts val="0"/>
            </a:spcBef>
            <a:spcAft>
              <a:spcPts val="0"/>
            </a:spcAft>
            <a:defRPr/>
          </a:pPr>
          <a:endPar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199390</xdr:colOff>
      <xdr:row>54</xdr:row>
      <xdr:rowOff>104775</xdr:rowOff>
    </xdr:from>
    <xdr:to>
      <xdr:col>1</xdr:col>
      <xdr:colOff>894715</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550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199390</xdr:colOff>
      <xdr:row>56</xdr:row>
      <xdr:rowOff>114300</xdr:rowOff>
    </xdr:from>
    <xdr:to>
      <xdr:col>1</xdr:col>
      <xdr:colOff>894715</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550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131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6110" y="11934825"/>
          <a:ext cx="723709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4013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2287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岩手県一戸町</a:t>
          </a:r>
        </a:p>
      </xdr:txBody>
    </xdr:sp>
    <xdr:clientData/>
  </xdr:twoCellAnchor>
  <xdr:twoCellAnchor>
    <xdr:from>
      <xdr:col>0</xdr:col>
      <xdr:colOff>533400</xdr:colOff>
      <xdr:row>4</xdr:row>
      <xdr:rowOff>119380</xdr:rowOff>
    </xdr:from>
    <xdr:to>
      <xdr:col>2</xdr:col>
      <xdr:colOff>1009650</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4632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199390</xdr:colOff>
      <xdr:row>55</xdr:row>
      <xdr:rowOff>114935</xdr:rowOff>
    </xdr:from>
    <xdr:to>
      <xdr:col>1</xdr:col>
      <xdr:colOff>894715</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550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4013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4013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基金全体の残高は令和５年度末に比べ235百万円減少した。</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・財政調整基金は一般財源として100百万円取崩しした。</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財政調整基金は、今後の町税の減少及び地方交付税の削減への対応、並びに災害時の財源確保が目的であるが、当面必要とされる残高をおおむね確保しており、今後も現在の規模の残高を維持する予定である。一方で、公用公共用施設の老朽化に伴う多額の更新費用を確保するため、公用公共用施設改修等基金については、優先的に積み増しを行う。</a:t>
          </a: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2141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4013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4013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①公用公共用施設改修等基金は、公用</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公共用施</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設の改修・改築等に必要な財源確保を目的としている。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②過疎地域持続的発展特別事業基金は、過疎地域持続的発展計画に基づく事業に必要な財源確保を目的としている。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③地域づくり推進基金は、地域づくり事業に必要な財源確保を目的としている。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④森林環境整備基金は、森林の環境整備等に必要な財源確保を目的としている。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⑤災害に強いまちづくり基金は、自主防災組織の育成等に必要な財源確保を目的としている。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①公用公共用施設改修等基金は、公用公共用施設の改修等の財源として、取崩しを行った。</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②過疎地域持続的発展特別事業基金は、過疎地域持続的発展計画に基づく事業の財源として積み増し及び取崩しを行った。</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③地域づくり推進基金は、地域づくり補助金や地域担当職員制度等に要する財源として取崩しを行った。</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④森林環境整備基金は、森林の環境整備等に要する財源として積み増しを行った。</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⑤災害に強いまちづくり基金は、災害見舞金や自主防災組織育成補助金に要する財源として取崩しを行った。</a:t>
          </a:r>
        </a:p>
        <a:p>
          <a:pPr marL="0" marR="0" lvl="0" indent="0" defTabSz="914400" eaLnBrk="1" fontAlgn="auto" latinLnBrk="0" hangingPunct="1">
            <a:lnSpc>
              <a:spcPct val="100000"/>
            </a:lnSpc>
            <a:spcBef>
              <a:spcPts val="0"/>
            </a:spcBef>
            <a:spcAft>
              <a:spcPts val="0"/>
            </a:spcAft>
            <a:defRPr/>
          </a:pPr>
          <a:endPar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①公用公共用施設改修等基金は、今後見込まれる公用公共用施設の改修・改築等に備え、優先的に積み増しを行う。</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②地域づくり推進基金は、該当事業に充当するため必要に応じ、取崩しを行う。</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③過疎地域持続的発展特別事業基金は、過疎地域持続的発展計画に基づく事業に充当するため、計画的に積み増し及び取崩しを行う。</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④森林環境整備基金は、森林の環境整備等備え、積み増しを行う。</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⑤災害に強いまちづくり基金は、該当事業に充当するため、必要に応じ、取崩しを行う。</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2141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4013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4013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・令和６年度末残高は</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取崩額が運用収入及び剰余金の積立額を上回ったことにより91百万円減少した。 </a:t>
          </a: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今後も現在の規模を確保することで、不測の歳入不足に対応していく。</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2141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4013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4013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減債基金は下水道事業会計の公営企業化に伴い、下水道事業債償還基金70百万円を下水道事業会計へ移管したため、減少した。下水道事業債償還基金を除く減債基金については、普通交付税追加交付分（臨財債後年度措置の前受分）を積</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み立て</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たことにより、16百万円増加した。</a:t>
          </a:r>
        </a:p>
        <a:p>
          <a:pPr marL="0" marR="0" lvl="0" indent="0" defTabSz="914400" eaLnBrk="1" fontAlgn="auto" latinLnBrk="0" hangingPunct="1">
            <a:lnSpc>
              <a:spcPct val="100000"/>
            </a:lnSpc>
            <a:spcBef>
              <a:spcPts val="0"/>
            </a:spcBef>
            <a:spcAft>
              <a:spcPts val="0"/>
            </a:spcAft>
            <a:defRPr/>
          </a:pPr>
          <a:endPar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当面繰り上げ償還の予定はないため、積極的な積み増しはせず、公債費負担増加分に対応し、計画的に取り崩しを行う。</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2141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9615" y="419100"/>
          <a:ext cx="1281620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107315</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375880" y="406400"/>
          <a:ext cx="3966845" cy="55816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401280" y="431800"/>
          <a:ext cx="392239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426680" y="457200"/>
          <a:ext cx="386334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岩手県一戸町</a:t>
          </a:r>
        </a:p>
      </xdr:txBody>
    </xdr:sp>
    <xdr:clientData/>
  </xdr:twoCellAnchor>
  <xdr:twoCellAnchor>
    <xdr:from>
      <xdr:col>83</xdr:col>
      <xdr:colOff>6350</xdr:colOff>
      <xdr:row>2</xdr:row>
      <xdr:rowOff>63500</xdr:rowOff>
    </xdr:from>
    <xdr:to>
      <xdr:col>95</xdr:col>
      <xdr:colOff>152400</xdr:colOff>
      <xdr:row>5</xdr:row>
      <xdr:rowOff>107315</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557115" y="406400"/>
          <a:ext cx="2683510" cy="55816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582515" y="431800"/>
          <a:ext cx="263906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607915" y="457200"/>
          <a:ext cx="258191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50165</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31215" y="1206500"/>
          <a:ext cx="9741535" cy="175831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37465</xdr:rowOff>
    </xdr:from>
    <xdr:to>
      <xdr:col>11</xdr:col>
      <xdr:colOff>44450</xdr:colOff>
      <xdr:row>17</xdr:row>
      <xdr:rowOff>37465</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60120" y="1237615"/>
          <a:ext cx="141033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37465</xdr:rowOff>
    </xdr:from>
    <xdr:to>
      <xdr:col>16</xdr:col>
      <xdr:colOff>203200</xdr:colOff>
      <xdr:row>17</xdr:row>
      <xdr:rowOff>37465</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305050" y="1237615"/>
          <a:ext cx="128143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10,603
10,432
300.03
9,615,252
9,004,826
499,423
5,394,301
7,367,364</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37465</xdr:rowOff>
    </xdr:from>
    <xdr:to>
      <xdr:col>24</xdr:col>
      <xdr:colOff>114300</xdr:colOff>
      <xdr:row>17</xdr:row>
      <xdr:rowOff>37465</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51885" y="1237615"/>
          <a:ext cx="153733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89220" y="1257300"/>
          <a:ext cx="20510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240270" y="1257300"/>
          <a:ext cx="128143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5.4
14.9</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85200" y="1257300"/>
          <a:ext cx="64071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37465</xdr:rowOff>
    </xdr:from>
    <xdr:to>
      <xdr:col>34</xdr:col>
      <xdr:colOff>50800</xdr:colOff>
      <xdr:row>15</xdr:row>
      <xdr:rowOff>158115</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89220" y="2094865"/>
          <a:ext cx="205105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37465</xdr:rowOff>
    </xdr:from>
    <xdr:to>
      <xdr:col>50</xdr:col>
      <xdr:colOff>190500</xdr:colOff>
      <xdr:row>15</xdr:row>
      <xdr:rowOff>158115</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303770" y="2094865"/>
          <a:ext cx="34594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815955" y="1206500"/>
          <a:ext cx="1448435"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69215</xdr:rowOff>
    </xdr:from>
    <xdr:to>
      <xdr:col>58</xdr:col>
      <xdr:colOff>69850</xdr:colOff>
      <xdr:row>8</xdr:row>
      <xdr:rowOff>151765</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1052810" y="1269365"/>
          <a:ext cx="12814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164465</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1052810" y="1536065"/>
          <a:ext cx="128143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151765</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1052810" y="1866265"/>
          <a:ext cx="1281430" cy="635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158115</xdr:rowOff>
    </xdr:from>
    <xdr:to>
      <xdr:col>52</xdr:col>
      <xdr:colOff>69850</xdr:colOff>
      <xdr:row>7</xdr:row>
      <xdr:rowOff>158115</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892155" y="1358265"/>
          <a:ext cx="17335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126365</xdr:rowOff>
    </xdr:from>
    <xdr:to>
      <xdr:col>51</xdr:col>
      <xdr:colOff>190500</xdr:colOff>
      <xdr:row>11</xdr:row>
      <xdr:rowOff>94615</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974705" y="184086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126365</xdr:rowOff>
    </xdr:from>
    <xdr:to>
      <xdr:col>52</xdr:col>
      <xdr:colOff>69850</xdr:colOff>
      <xdr:row>10</xdr:row>
      <xdr:rowOff>126365</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892155" y="1840865"/>
          <a:ext cx="1733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161290</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974705" y="207962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164465</xdr:rowOff>
    </xdr:from>
    <xdr:to>
      <xdr:col>52</xdr:col>
      <xdr:colOff>69850</xdr:colOff>
      <xdr:row>12</xdr:row>
      <xdr:rowOff>164465</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892155" y="2221865"/>
          <a:ext cx="1733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107315</xdr:rowOff>
    </xdr:from>
    <xdr:to>
      <xdr:col>52</xdr:col>
      <xdr:colOff>34925</xdr:colOff>
      <xdr:row>8</xdr:row>
      <xdr:rowOff>37465</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927080" y="1307465"/>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31115</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927080" y="1574165"/>
          <a:ext cx="10350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94615</xdr:rowOff>
    </xdr:from>
    <xdr:ext cx="8805545"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7715" y="3009265"/>
          <a:ext cx="88055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3100" cy="25400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7715" y="3263900"/>
          <a:ext cx="57531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19820" cy="25273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7715" y="3517900"/>
          <a:ext cx="87198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55665"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7715" y="3771900"/>
          <a:ext cx="5955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0700"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7715" y="4025900"/>
          <a:ext cx="814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164465</xdr:rowOff>
    </xdr:from>
    <xdr:ext cx="8754110" cy="4235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7715" y="4279265"/>
          <a:ext cx="8754110" cy="4235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79070" cy="25400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7715" y="4533900"/>
          <a:ext cx="1790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7715" y="5016500"/>
          <a:ext cx="51257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66825"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91970" y="5378450"/>
          <a:ext cx="126682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37465</xdr:rowOff>
    </xdr:from>
    <xdr:ext cx="1651000"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204845" y="5352415"/>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[0.34]</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126365</xdr:rowOff>
    </xdr:from>
    <xdr:to>
      <xdr:col>35</xdr:col>
      <xdr:colOff>95250</xdr:colOff>
      <xdr:row>32</xdr:row>
      <xdr:rowOff>37465</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58840" y="5269865"/>
          <a:ext cx="15373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58840" y="5461000"/>
          <a:ext cx="15373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126365</xdr:rowOff>
    </xdr:from>
    <xdr:to>
      <xdr:col>42</xdr:col>
      <xdr:colOff>25400</xdr:colOff>
      <xdr:row>32</xdr:row>
      <xdr:rowOff>37465</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625080" y="5269865"/>
          <a:ext cx="12814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625080" y="5461000"/>
          <a:ext cx="12814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126365</xdr:rowOff>
    </xdr:from>
    <xdr:to>
      <xdr:col>49</xdr:col>
      <xdr:colOff>19050</xdr:colOff>
      <xdr:row>32</xdr:row>
      <xdr:rowOff>37465</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98915" y="5269865"/>
          <a:ext cx="12814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98915" y="5461000"/>
          <a:ext cx="12814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136525</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7715" y="5778500"/>
          <a:ext cx="5125720" cy="241617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136525</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85840" y="5778500"/>
          <a:ext cx="6087745" cy="2416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31115</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85840" y="5778500"/>
          <a:ext cx="384429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94615</xdr:rowOff>
    </xdr:from>
    <xdr:to>
      <xdr:col>56</xdr:col>
      <xdr:colOff>203200</xdr:colOff>
      <xdr:row>47</xdr:row>
      <xdr:rowOff>71120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214745" y="6095365"/>
          <a:ext cx="5829935" cy="203390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財政力指数は横ばいで推移しているが、前年比で見ると、基準財政収入額は減少、基準財政需要額は増加している。基準財政収入額の減少要因は人口減少に伴う納税義務者の減少や総所得金額の減少による所得割の減少、滅失家屋の増加に伴う固定資産税（家屋）の減少による。引き続き、未納対策に取り組み、税収等歳入の確実な収納に努める。基準財政需要額は主に公債費の増加による。引き続き歳出の効率化に努め、持続可能な財政基盤の構築を図る。</a:t>
          </a:r>
          <a:endPar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twoCellAnchor>
    <xdr:from>
      <xdr:col>3</xdr:col>
      <xdr:colOff>133350</xdr:colOff>
      <xdr:row>47</xdr:row>
      <xdr:rowOff>136525</xdr:rowOff>
    </xdr:from>
    <xdr:to>
      <xdr:col>27</xdr:col>
      <xdr:colOff>184150</xdr:colOff>
      <xdr:row>47</xdr:row>
      <xdr:rowOff>136525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7715" y="81946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166370</xdr:rowOff>
    </xdr:from>
    <xdr:ext cx="762000" cy="26289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5307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0.10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73660</xdr:rowOff>
    </xdr:from>
    <xdr:to>
      <xdr:col>27</xdr:col>
      <xdr:colOff>184150</xdr:colOff>
      <xdr:row>45</xdr:row>
      <xdr:rowOff>73660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7715" y="778891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102870</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6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13970</xdr:rowOff>
    </xdr:from>
    <xdr:to>
      <xdr:col>27</xdr:col>
      <xdr:colOff>184150</xdr:colOff>
      <xdr:row>43</xdr:row>
      <xdr:rowOff>13970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7715" y="73863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4000"/>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7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126365</xdr:rowOff>
    </xdr:from>
    <xdr:to>
      <xdr:col>27</xdr:col>
      <xdr:colOff>184150</xdr:colOff>
      <xdr:row>40</xdr:row>
      <xdr:rowOff>126365</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7715" y="698436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4000"/>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67310</xdr:rowOff>
    </xdr:from>
    <xdr:to>
      <xdr:col>27</xdr:col>
      <xdr:colOff>184150</xdr:colOff>
      <xdr:row>38</xdr:row>
      <xdr:rowOff>67310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7715" y="658241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96520</xdr:rowOff>
    </xdr:from>
    <xdr:ext cx="762000" cy="259080"/>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7715" y="61804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36830</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7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7715" y="57785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149225</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5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0.70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136525</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7715" y="5778500"/>
          <a:ext cx="5125720" cy="2416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78105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96815" y="6421755"/>
          <a:ext cx="0" cy="14077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86360</xdr:rowOff>
    </xdr:from>
    <xdr:ext cx="756285" cy="256540"/>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87620" y="7801610"/>
          <a:ext cx="7562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907915" y="782955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163830</xdr:rowOff>
    </xdr:from>
    <xdr:ext cx="756285" cy="257810"/>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87620" y="6164580"/>
          <a:ext cx="756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0.54</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78105</xdr:rowOff>
    </xdr:from>
    <xdr:to>
      <xdr:col>24</xdr:col>
      <xdr:colOff>12700</xdr:colOff>
      <xdr:row>37</xdr:row>
      <xdr:rowOff>78105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907915" y="642175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25400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50995" y="7226300"/>
          <a:ext cx="8458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106680</xdr:rowOff>
    </xdr:from>
    <xdr:ext cx="756285" cy="257810"/>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87620" y="7307580"/>
          <a:ext cx="75628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135255</xdr:rowOff>
    </xdr:from>
    <xdr:to>
      <xdr:col>23</xdr:col>
      <xdr:colOff>184150</xdr:colOff>
      <xdr:row>43</xdr:row>
      <xdr:rowOff>64770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46015" y="733615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25400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54375" y="7226300"/>
          <a:ext cx="8966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135255</xdr:rowOff>
    </xdr:from>
    <xdr:to>
      <xdr:col>19</xdr:col>
      <xdr:colOff>184150</xdr:colOff>
      <xdr:row>43</xdr:row>
      <xdr:rowOff>64770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100195" y="733615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49530</xdr:rowOff>
    </xdr:from>
    <xdr:ext cx="730885" cy="257810"/>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66185" y="7421880"/>
          <a:ext cx="7308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42</xdr:row>
      <xdr:rowOff>25400</xdr:rowOff>
    </xdr:from>
    <xdr:to>
      <xdr:col>15</xdr:col>
      <xdr:colOff>82550</xdr:colOff>
      <xdr:row>42</xdr:row>
      <xdr:rowOff>25400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57755" y="7226300"/>
          <a:ext cx="8966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135255</xdr:rowOff>
    </xdr:from>
    <xdr:to>
      <xdr:col>15</xdr:col>
      <xdr:colOff>133350</xdr:colOff>
      <xdr:row>43</xdr:row>
      <xdr:rowOff>64770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203575" y="733615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49530</xdr:rowOff>
    </xdr:from>
    <xdr:ext cx="762000" cy="257810"/>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69565" y="74218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59230" y="7226300"/>
          <a:ext cx="898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135255</xdr:rowOff>
    </xdr:from>
    <xdr:to>
      <xdr:col>11</xdr:col>
      <xdr:colOff>82550</xdr:colOff>
      <xdr:row>43</xdr:row>
      <xdr:rowOff>64770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305050" y="7336155"/>
          <a:ext cx="10350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49530</xdr:rowOff>
    </xdr:from>
    <xdr:ext cx="762000" cy="25781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72945" y="74218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408430" y="717550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60325</xdr:rowOff>
    </xdr:from>
    <xdr:ext cx="756285" cy="25908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76325" y="726122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133985</xdr:rowOff>
    </xdr:from>
    <xdr:ext cx="756285" cy="26098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79010" y="8192135"/>
          <a:ext cx="75628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133985</xdr:rowOff>
    </xdr:from>
    <xdr:ext cx="756285" cy="26098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933190" y="8192135"/>
          <a:ext cx="75628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133985</xdr:rowOff>
    </xdr:from>
    <xdr:ext cx="762000" cy="26098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36570" y="8192135"/>
          <a:ext cx="76200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133985</xdr:rowOff>
    </xdr:from>
    <xdr:ext cx="762000" cy="26098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39950" y="8192135"/>
          <a:ext cx="76200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133985</xdr:rowOff>
    </xdr:from>
    <xdr:ext cx="762000" cy="26098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41425" y="8192135"/>
          <a:ext cx="76200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46015"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161925</xdr:rowOff>
    </xdr:from>
    <xdr:ext cx="756285" cy="257810"/>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87620" y="7019925"/>
          <a:ext cx="756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100195"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86360</xdr:rowOff>
    </xdr:from>
    <xdr:ext cx="730885" cy="252730"/>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66185" y="6944360"/>
          <a:ext cx="7308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203575"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86360</xdr:rowOff>
    </xdr:from>
    <xdr:ext cx="762000" cy="25273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69565" y="69443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305050" y="7175500"/>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86360</xdr:rowOff>
    </xdr:from>
    <xdr:ext cx="762000" cy="25273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72945" y="69443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408430" y="7175500"/>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86360</xdr:rowOff>
    </xdr:from>
    <xdr:ext cx="756285" cy="25273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76325" y="6944360"/>
          <a:ext cx="756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84455</xdr:rowOff>
    </xdr:from>
    <xdr:to>
      <xdr:col>27</xdr:col>
      <xdr:colOff>184150</xdr:colOff>
      <xdr:row>53</xdr:row>
      <xdr:rowOff>58420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7715" y="8828405"/>
          <a:ext cx="512572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104140</xdr:rowOff>
    </xdr:from>
    <xdr:ext cx="1438910" cy="31623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708785" y="9190990"/>
          <a:ext cx="1438910" cy="3162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78105</xdr:rowOff>
    </xdr:from>
    <xdr:ext cx="1645285" cy="36258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88030" y="9164955"/>
          <a:ext cx="1645285" cy="3625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[94.8%]</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168910</xdr:rowOff>
    </xdr:from>
    <xdr:to>
      <xdr:col>35</xdr:col>
      <xdr:colOff>95250</xdr:colOff>
      <xdr:row>54</xdr:row>
      <xdr:rowOff>78105</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58840" y="9084310"/>
          <a:ext cx="1537335"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97790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58840" y="9271000"/>
          <a:ext cx="1537335"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168910</xdr:rowOff>
    </xdr:from>
    <xdr:to>
      <xdr:col>42</xdr:col>
      <xdr:colOff>25400</xdr:colOff>
      <xdr:row>54</xdr:row>
      <xdr:rowOff>78105</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5080" y="908431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97790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5080" y="9271000"/>
          <a:ext cx="128143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168910</xdr:rowOff>
    </xdr:from>
    <xdr:to>
      <xdr:col>49</xdr:col>
      <xdr:colOff>19050</xdr:colOff>
      <xdr:row>54</xdr:row>
      <xdr:rowOff>78105</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98915" y="908431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43</xdr:col>
      <xdr:colOff>6350</xdr:colOff>
      <xdr:row>54</xdr:row>
      <xdr:rowOff>12700</xdr:rowOff>
    </xdr:from>
    <xdr:to>
      <xdr:col>49</xdr:col>
      <xdr:colOff>19050</xdr:colOff>
      <xdr:row>55</xdr:row>
      <xdr:rowOff>97790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98915" y="9271000"/>
          <a:ext cx="128143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161925</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7715" y="9591675"/>
          <a:ext cx="5125720" cy="240982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161925</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85840" y="9591675"/>
          <a:ext cx="6087745" cy="2409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161925</xdr:rowOff>
    </xdr:from>
    <xdr:to>
      <xdr:col>46</xdr:col>
      <xdr:colOff>203200</xdr:colOff>
      <xdr:row>57</xdr:row>
      <xdr:rowOff>71120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85840" y="9591675"/>
          <a:ext cx="384429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136525</xdr:rowOff>
    </xdr:from>
    <xdr:to>
      <xdr:col>56</xdr:col>
      <xdr:colOff>203200</xdr:colOff>
      <xdr:row>69</xdr:row>
      <xdr:rowOff>110490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214745" y="9909175"/>
          <a:ext cx="5829935" cy="203136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町税や普通交付税などの経常一般財源が136,494千円増加したが、それ以上に歳出の物件費や補助費など経常経費充当一般財源が270,556千円の増加となり、経常収支比率は3.1ポイント悪化した。これは、全国平均や類似団体平均と比べ高い水準となっている。経常経費充当一般財源の主な増加要因は人事院勧告による給与改定による人件費の増加、公債費の増加などによる。</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義務的経費は早急に圧縮することは難しいが、人件費が急上昇しないよう定員管理を継続することや、公債費の適切な償還期間の設定などにより、歳出の効率化に取り組む。</a:t>
          </a:r>
          <a:endPar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dr:col>3</xdr:col>
      <xdr:colOff>95250</xdr:colOff>
      <xdr:row>54</xdr:row>
      <xdr:rowOff>143510</xdr:rowOff>
    </xdr:from>
    <xdr:ext cx="298450" cy="228600"/>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9615" y="9401810"/>
          <a:ext cx="29845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7715" y="120015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29845</xdr:rowOff>
    </xdr:from>
    <xdr:ext cx="762000" cy="26225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89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32385</xdr:rowOff>
    </xdr:from>
    <xdr:to>
      <xdr:col>27</xdr:col>
      <xdr:colOff>184150</xdr:colOff>
      <xdr:row>67</xdr:row>
      <xdr:rowOff>32385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7715" y="1151953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62230</xdr:rowOff>
    </xdr:from>
    <xdr:ext cx="762000" cy="26543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793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65405</xdr:rowOff>
    </xdr:from>
    <xdr:to>
      <xdr:col>27</xdr:col>
      <xdr:colOff>184150</xdr:colOff>
      <xdr:row>64</xdr:row>
      <xdr:rowOff>65405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7715" y="1103820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94615</xdr:rowOff>
    </xdr:from>
    <xdr:ext cx="762000" cy="26352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596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97790</xdr:rowOff>
    </xdr:from>
    <xdr:to>
      <xdr:col>27</xdr:col>
      <xdr:colOff>184150</xdr:colOff>
      <xdr:row>61</xdr:row>
      <xdr:rowOff>97790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7715" y="105562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127000</xdr:rowOff>
    </xdr:from>
    <xdr:ext cx="762000" cy="26352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400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129540</xdr:rowOff>
    </xdr:from>
    <xdr:to>
      <xdr:col>27</xdr:col>
      <xdr:colOff>184150</xdr:colOff>
      <xdr:row>58</xdr:row>
      <xdr:rowOff>129540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7715" y="100736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160020</xdr:rowOff>
    </xdr:from>
    <xdr:ext cx="762000" cy="26479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3267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161925</xdr:rowOff>
    </xdr:from>
    <xdr:to>
      <xdr:col>27</xdr:col>
      <xdr:colOff>184150</xdr:colOff>
      <xdr:row>55</xdr:row>
      <xdr:rowOff>161925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7715" y="95916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64160"/>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161925</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7715" y="9591675"/>
          <a:ext cx="5125720" cy="24098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45720</xdr:rowOff>
    </xdr:from>
    <xdr:to>
      <xdr:col>23</xdr:col>
      <xdr:colOff>133350</xdr:colOff>
      <xdr:row>67</xdr:row>
      <xdr:rowOff>17780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96815" y="10332720"/>
          <a:ext cx="0" cy="11722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163830</xdr:rowOff>
    </xdr:from>
    <xdr:ext cx="756285" cy="265430"/>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87620" y="11479530"/>
          <a:ext cx="75628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99.7</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17780</xdr:rowOff>
    </xdr:from>
    <xdr:to>
      <xdr:col>24</xdr:col>
      <xdr:colOff>12700</xdr:colOff>
      <xdr:row>67</xdr:row>
      <xdr:rowOff>17780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907915" y="1150493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133985</xdr:rowOff>
    </xdr:from>
    <xdr:ext cx="756285" cy="26098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87620" y="10078085"/>
          <a:ext cx="75628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75.4</a:t>
          </a:r>
          <a:endParaRPr kumimoji="1" lang="ja-JP" altLang="en-US" sz="1000" b="1">
            <a:latin typeface="ＭＳ Ｐゴシック"/>
            <a:ea typeface="ＭＳ Ｐゴシック"/>
          </a:endParaRPr>
        </a:p>
      </xdr:txBody>
    </xdr:sp>
    <xdr:clientData/>
  </xdr:oneCellAnchor>
  <xdr:twoCellAnchor>
    <xdr:from>
      <xdr:col>23</xdr:col>
      <xdr:colOff>44450</xdr:colOff>
      <xdr:row>60</xdr:row>
      <xdr:rowOff>45720</xdr:rowOff>
    </xdr:from>
    <xdr:to>
      <xdr:col>24</xdr:col>
      <xdr:colOff>12700</xdr:colOff>
      <xdr:row>60</xdr:row>
      <xdr:rowOff>45720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907915" y="1033272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148590</xdr:rowOff>
    </xdr:from>
    <xdr:to>
      <xdr:col>23</xdr:col>
      <xdr:colOff>133350</xdr:colOff>
      <xdr:row>65</xdr:row>
      <xdr:rowOff>126365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50995" y="11121390"/>
          <a:ext cx="845820" cy="149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0</xdr:rowOff>
    </xdr:from>
    <xdr:ext cx="756285" cy="26479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87620" y="10801350"/>
          <a:ext cx="75628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158750</xdr:rowOff>
    </xdr:from>
    <xdr:to>
      <xdr:col>23</xdr:col>
      <xdr:colOff>184150</xdr:colOff>
      <xdr:row>64</xdr:row>
      <xdr:rowOff>86995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46015" y="109601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148590</xdr:rowOff>
    </xdr:from>
    <xdr:to>
      <xdr:col>19</xdr:col>
      <xdr:colOff>133350</xdr:colOff>
      <xdr:row>64</xdr:row>
      <xdr:rowOff>158750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54375" y="11121390"/>
          <a:ext cx="89662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163195</xdr:rowOff>
    </xdr:from>
    <xdr:to>
      <xdr:col>19</xdr:col>
      <xdr:colOff>184150</xdr:colOff>
      <xdr:row>64</xdr:row>
      <xdr:rowOff>92075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100195" y="109645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102870</xdr:rowOff>
    </xdr:from>
    <xdr:ext cx="730885" cy="26479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66185" y="10732770"/>
          <a:ext cx="7308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63</xdr:row>
      <xdr:rowOff>92075</xdr:rowOff>
    </xdr:from>
    <xdr:to>
      <xdr:col>15</xdr:col>
      <xdr:colOff>82550</xdr:colOff>
      <xdr:row>64</xdr:row>
      <xdr:rowOff>158750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57755" y="10893425"/>
          <a:ext cx="896620" cy="238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74930</xdr:rowOff>
    </xdr:from>
    <xdr:to>
      <xdr:col>15</xdr:col>
      <xdr:colOff>133350</xdr:colOff>
      <xdr:row>64</xdr:row>
      <xdr:rowOff>3175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203575" y="108762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13335</xdr:rowOff>
    </xdr:from>
    <xdr:ext cx="762000" cy="26352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69565" y="1064323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63</xdr:row>
      <xdr:rowOff>92075</xdr:rowOff>
    </xdr:from>
    <xdr:to>
      <xdr:col>11</xdr:col>
      <xdr:colOff>31750</xdr:colOff>
      <xdr:row>65</xdr:row>
      <xdr:rowOff>3175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59230" y="10893425"/>
          <a:ext cx="898525" cy="254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141605</xdr:rowOff>
    </xdr:from>
    <xdr:to>
      <xdr:col>11</xdr:col>
      <xdr:colOff>82550</xdr:colOff>
      <xdr:row>63</xdr:row>
      <xdr:rowOff>69850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305050" y="10771505"/>
          <a:ext cx="1035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80645</xdr:rowOff>
    </xdr:from>
    <xdr:ext cx="762000" cy="26479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72945" y="1053909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158750</xdr:rowOff>
    </xdr:from>
    <xdr:to>
      <xdr:col>7</xdr:col>
      <xdr:colOff>31750</xdr:colOff>
      <xdr:row>64</xdr:row>
      <xdr:rowOff>86995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408430" y="10960100"/>
          <a:ext cx="1035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97790</xdr:rowOff>
    </xdr:from>
    <xdr:ext cx="756285" cy="26289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76325" y="10727690"/>
          <a:ext cx="75628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171450</xdr:rowOff>
    </xdr:from>
    <xdr:ext cx="756285" cy="26479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79010" y="12001500"/>
          <a:ext cx="756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171450</xdr:rowOff>
    </xdr:from>
    <xdr:ext cx="756285" cy="26479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933190" y="12001500"/>
          <a:ext cx="756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171450</xdr:rowOff>
    </xdr:from>
    <xdr:ext cx="762000" cy="26479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36570" y="120015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171450</xdr:rowOff>
    </xdr:from>
    <xdr:ext cx="762000" cy="26479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39950" y="120015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171450</xdr:rowOff>
    </xdr:from>
    <xdr:ext cx="762000" cy="26479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41425" y="120015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65</xdr:row>
      <xdr:rowOff>74930</xdr:rowOff>
    </xdr:from>
    <xdr:to>
      <xdr:col>23</xdr:col>
      <xdr:colOff>184150</xdr:colOff>
      <xdr:row>66</xdr:row>
      <xdr:rowOff>3175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46015" y="112191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46355</xdr:rowOff>
    </xdr:from>
    <xdr:ext cx="756285" cy="26479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87620" y="11190605"/>
          <a:ext cx="756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64</xdr:row>
      <xdr:rowOff>96520</xdr:rowOff>
    </xdr:from>
    <xdr:to>
      <xdr:col>19</xdr:col>
      <xdr:colOff>184150</xdr:colOff>
      <xdr:row>65</xdr:row>
      <xdr:rowOff>25400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100195" y="1106932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9525</xdr:rowOff>
    </xdr:from>
    <xdr:ext cx="730885" cy="260350"/>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66185" y="11153775"/>
          <a:ext cx="730885"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64</xdr:row>
      <xdr:rowOff>106045</xdr:rowOff>
    </xdr:from>
    <xdr:to>
      <xdr:col>15</xdr:col>
      <xdr:colOff>133350</xdr:colOff>
      <xdr:row>65</xdr:row>
      <xdr:rowOff>34925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203575" y="1107884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19685</xdr:rowOff>
    </xdr:from>
    <xdr:ext cx="762000" cy="26098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69565" y="11163935"/>
          <a:ext cx="76200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63</xdr:row>
      <xdr:rowOff>40640</xdr:rowOff>
    </xdr:from>
    <xdr:to>
      <xdr:col>11</xdr:col>
      <xdr:colOff>82550</xdr:colOff>
      <xdr:row>63</xdr:row>
      <xdr:rowOff>144145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305050" y="1084199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128270</xdr:rowOff>
    </xdr:from>
    <xdr:ext cx="762000" cy="26352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72945" y="1092962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64</xdr:row>
      <xdr:rowOff>126365</xdr:rowOff>
    </xdr:from>
    <xdr:to>
      <xdr:col>7</xdr:col>
      <xdr:colOff>31750</xdr:colOff>
      <xdr:row>65</xdr:row>
      <xdr:rowOff>55245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408430" y="11099165"/>
          <a:ext cx="10350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39370</xdr:rowOff>
    </xdr:from>
    <xdr:ext cx="756285" cy="265430"/>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76325" y="11183620"/>
          <a:ext cx="75628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123825</xdr:rowOff>
    </xdr:from>
    <xdr:to>
      <xdr:col>27</xdr:col>
      <xdr:colOff>184150</xdr:colOff>
      <xdr:row>75</xdr:row>
      <xdr:rowOff>97790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7715" y="12639675"/>
          <a:ext cx="512572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143510</xdr:rowOff>
    </xdr:from>
    <xdr:ext cx="3218815" cy="31051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9625" y="13002260"/>
          <a:ext cx="3218815" cy="3105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116840</xdr:rowOff>
    </xdr:from>
    <xdr:ext cx="1645285" cy="367030"/>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85285" y="12975590"/>
          <a:ext cx="1645285" cy="367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[308,353</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32385</xdr:rowOff>
    </xdr:from>
    <xdr:to>
      <xdr:col>35</xdr:col>
      <xdr:colOff>95250</xdr:colOff>
      <xdr:row>76</xdr:row>
      <xdr:rowOff>116840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58840" y="12891135"/>
          <a:ext cx="1537335"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52070</xdr:rowOff>
    </xdr:from>
    <xdr:to>
      <xdr:col>35</xdr:col>
      <xdr:colOff>95250</xdr:colOff>
      <xdr:row>77</xdr:row>
      <xdr:rowOff>136525</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58840" y="13082270"/>
          <a:ext cx="1537335"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32385</xdr:rowOff>
    </xdr:from>
    <xdr:to>
      <xdr:col>42</xdr:col>
      <xdr:colOff>25400</xdr:colOff>
      <xdr:row>76</xdr:row>
      <xdr:rowOff>116840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5080" y="12891135"/>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52070</xdr:rowOff>
    </xdr:from>
    <xdr:to>
      <xdr:col>42</xdr:col>
      <xdr:colOff>25400</xdr:colOff>
      <xdr:row>77</xdr:row>
      <xdr:rowOff>136525</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5080" y="13082270"/>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32385</xdr:rowOff>
    </xdr:from>
    <xdr:to>
      <xdr:col>49</xdr:col>
      <xdr:colOff>19050</xdr:colOff>
      <xdr:row>76</xdr:row>
      <xdr:rowOff>116840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98915" y="12891135"/>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43</xdr:col>
      <xdr:colOff>6350</xdr:colOff>
      <xdr:row>76</xdr:row>
      <xdr:rowOff>52070</xdr:rowOff>
    </xdr:from>
    <xdr:to>
      <xdr:col>49</xdr:col>
      <xdr:colOff>19050</xdr:colOff>
      <xdr:row>77</xdr:row>
      <xdr:rowOff>136525</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98915" y="13082270"/>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196,952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26035</xdr:rowOff>
    </xdr:from>
    <xdr:to>
      <xdr:col>27</xdr:col>
      <xdr:colOff>184150</xdr:colOff>
      <xdr:row>92</xdr:row>
      <xdr:rowOff>38735</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7715" y="13399135"/>
          <a:ext cx="512572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26035</xdr:rowOff>
    </xdr:from>
    <xdr:to>
      <xdr:col>57</xdr:col>
      <xdr:colOff>120650</xdr:colOff>
      <xdr:row>92</xdr:row>
      <xdr:rowOff>38735</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85840" y="13399135"/>
          <a:ext cx="608774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26035</xdr:rowOff>
    </xdr:from>
    <xdr:to>
      <xdr:col>46</xdr:col>
      <xdr:colOff>203200</xdr:colOff>
      <xdr:row>79</xdr:row>
      <xdr:rowOff>110490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85840" y="13399135"/>
          <a:ext cx="384429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149225</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214745" y="13716000"/>
          <a:ext cx="5829935" cy="203517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endParaRPr kumimoji="0" lang="ja-JP" altLang="ja-JP" sz="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人件費は前年比133,575千円、物件費は2,846千円増加したことに加え、分母となる人口が減少したことにより、人口一人当たり人件費・物件費は23,235円増加した。人件費の増加要因は、人事院勧告による給与改定や会計年度任用職員への勤勉手当の支給による。物件費は大幅な増加は見られなかったが、物価上昇などの影響により増加している。今後も人口減少が見込まれることから、引き続き、行政サービスの低下を招かない程度に歳出の削減に努める。</a:t>
          </a:r>
        </a:p>
      </xdr:txBody>
    </xdr:sp>
    <xdr:clientData/>
  </xdr:twoCellAnchor>
  <xdr:oneCellAnchor>
    <xdr:from>
      <xdr:col>3</xdr:col>
      <xdr:colOff>95250</xdr:colOff>
      <xdr:row>77</xdr:row>
      <xdr:rowOff>6985</xdr:rowOff>
    </xdr:from>
    <xdr:ext cx="349885" cy="22796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9615" y="13208635"/>
          <a:ext cx="349885"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38735</xdr:rowOff>
    </xdr:from>
    <xdr:to>
      <xdr:col>27</xdr:col>
      <xdr:colOff>184150</xdr:colOff>
      <xdr:row>92</xdr:row>
      <xdr:rowOff>38735</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7715" y="1581213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68580</xdr:rowOff>
    </xdr:from>
    <xdr:ext cx="762000" cy="26479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7053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36830</xdr:rowOff>
    </xdr:from>
    <xdr:to>
      <xdr:col>27</xdr:col>
      <xdr:colOff>184150</xdr:colOff>
      <xdr:row>90</xdr:row>
      <xdr:rowOff>36830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7715" y="154673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66675</xdr:rowOff>
    </xdr:from>
    <xdr:ext cx="762000" cy="26035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5725"/>
          <a:ext cx="76200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34925</xdr:rowOff>
    </xdr:from>
    <xdr:to>
      <xdr:col>27</xdr:col>
      <xdr:colOff>184150</xdr:colOff>
      <xdr:row>88</xdr:row>
      <xdr:rowOff>34925</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7715" y="151225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65405</xdr:rowOff>
    </xdr:from>
    <xdr:ext cx="762000" cy="26098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81555"/>
          <a:ext cx="76200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33020</xdr:rowOff>
    </xdr:from>
    <xdr:to>
      <xdr:col>27</xdr:col>
      <xdr:colOff>184150</xdr:colOff>
      <xdr:row>86</xdr:row>
      <xdr:rowOff>33020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7715" y="147777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63500</xdr:rowOff>
    </xdr:from>
    <xdr:ext cx="762000" cy="26289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675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31750</xdr:rowOff>
    </xdr:from>
    <xdr:to>
      <xdr:col>27</xdr:col>
      <xdr:colOff>184150</xdr:colOff>
      <xdr:row>84</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7715" y="144335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61595</xdr:rowOff>
    </xdr:from>
    <xdr:ext cx="762000" cy="26543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194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29845</xdr:rowOff>
    </xdr:from>
    <xdr:to>
      <xdr:col>27</xdr:col>
      <xdr:colOff>184150</xdr:colOff>
      <xdr:row>82</xdr:row>
      <xdr:rowOff>29845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7715" y="1408874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59690</xdr:rowOff>
    </xdr:from>
    <xdr:ext cx="762000" cy="26479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714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27940</xdr:rowOff>
    </xdr:from>
    <xdr:to>
      <xdr:col>27</xdr:col>
      <xdr:colOff>184150</xdr:colOff>
      <xdr:row>80</xdr:row>
      <xdr:rowOff>27940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7715" y="137439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57785</xdr:rowOff>
    </xdr:from>
    <xdr:ext cx="762000" cy="26479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233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26035</xdr:rowOff>
    </xdr:from>
    <xdr:to>
      <xdr:col>27</xdr:col>
      <xdr:colOff>184150</xdr:colOff>
      <xdr:row>78</xdr:row>
      <xdr:rowOff>26035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7715" y="1339913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55880</xdr:rowOff>
    </xdr:from>
    <xdr:ext cx="762000" cy="259080"/>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7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26035</xdr:rowOff>
    </xdr:from>
    <xdr:to>
      <xdr:col>27</xdr:col>
      <xdr:colOff>184150</xdr:colOff>
      <xdr:row>92</xdr:row>
      <xdr:rowOff>38735</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7715" y="13399135"/>
          <a:ext cx="512572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163830</xdr:rowOff>
    </xdr:from>
    <xdr:to>
      <xdr:col>23</xdr:col>
      <xdr:colOff>133350</xdr:colOff>
      <xdr:row>89</xdr:row>
      <xdr:rowOff>128905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96815" y="13708380"/>
          <a:ext cx="0" cy="16795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100965</xdr:rowOff>
    </xdr:from>
    <xdr:ext cx="756285" cy="260350"/>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87620" y="15360015"/>
          <a:ext cx="756285"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1,152,680</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128905</xdr:rowOff>
    </xdr:from>
    <xdr:to>
      <xdr:col>24</xdr:col>
      <xdr:colOff>12700</xdr:colOff>
      <xdr:row>89</xdr:row>
      <xdr:rowOff>128905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907915" y="1538795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77470</xdr:rowOff>
    </xdr:from>
    <xdr:ext cx="756285" cy="260350"/>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87620" y="13450570"/>
          <a:ext cx="756285"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178,114</a:t>
          </a:r>
          <a:endParaRPr kumimoji="1" lang="ja-JP" altLang="en-US" sz="1000" b="1">
            <a:latin typeface="ＭＳ Ｐゴシック"/>
            <a:ea typeface="ＭＳ Ｐゴシック"/>
          </a:endParaRPr>
        </a:p>
      </xdr:txBody>
    </xdr:sp>
    <xdr:clientData/>
  </xdr:oneCellAnchor>
  <xdr:twoCellAnchor>
    <xdr:from>
      <xdr:col>23</xdr:col>
      <xdr:colOff>44450</xdr:colOff>
      <xdr:row>79</xdr:row>
      <xdr:rowOff>163830</xdr:rowOff>
    </xdr:from>
    <xdr:to>
      <xdr:col>24</xdr:col>
      <xdr:colOff>12700</xdr:colOff>
      <xdr:row>79</xdr:row>
      <xdr:rowOff>163830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907915" y="1370838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2540</xdr:rowOff>
    </xdr:from>
    <xdr:to>
      <xdr:col>23</xdr:col>
      <xdr:colOff>133350</xdr:colOff>
      <xdr:row>81</xdr:row>
      <xdr:rowOff>43815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50995" y="13889990"/>
          <a:ext cx="84582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163830</xdr:rowOff>
    </xdr:from>
    <xdr:ext cx="756285" cy="265430"/>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87620" y="13879830"/>
          <a:ext cx="756285"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322,950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81</xdr:row>
      <xdr:rowOff>17780</xdr:rowOff>
    </xdr:from>
    <xdr:to>
      <xdr:col>23</xdr:col>
      <xdr:colOff>184150</xdr:colOff>
      <xdr:row>81</xdr:row>
      <xdr:rowOff>121920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46015" y="1390523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171450</xdr:rowOff>
    </xdr:from>
    <xdr:to>
      <xdr:col>19</xdr:col>
      <xdr:colOff>133350</xdr:colOff>
      <xdr:row>81</xdr:row>
      <xdr:rowOff>2540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54375" y="13887450"/>
          <a:ext cx="89662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143510</xdr:rowOff>
    </xdr:from>
    <xdr:to>
      <xdr:col>19</xdr:col>
      <xdr:colOff>184150</xdr:colOff>
      <xdr:row>81</xdr:row>
      <xdr:rowOff>71755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100195" y="138595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56515</xdr:rowOff>
    </xdr:from>
    <xdr:ext cx="730885" cy="259080"/>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66185" y="13943965"/>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295,206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80</xdr:row>
      <xdr:rowOff>146685</xdr:rowOff>
    </xdr:from>
    <xdr:to>
      <xdr:col>15</xdr:col>
      <xdr:colOff>82550</xdr:colOff>
      <xdr:row>80</xdr:row>
      <xdr:rowOff>171450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57755" y="13862685"/>
          <a:ext cx="89662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110490</xdr:rowOff>
    </xdr:from>
    <xdr:to>
      <xdr:col>15</xdr:col>
      <xdr:colOff>133350</xdr:colOff>
      <xdr:row>81</xdr:row>
      <xdr:rowOff>38735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203575" y="138264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48895</xdr:rowOff>
    </xdr:from>
    <xdr:ext cx="762000" cy="264160"/>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69565" y="1359344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276,383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80</xdr:row>
      <xdr:rowOff>95885</xdr:rowOff>
    </xdr:from>
    <xdr:to>
      <xdr:col>11</xdr:col>
      <xdr:colOff>31750</xdr:colOff>
      <xdr:row>80</xdr:row>
      <xdr:rowOff>146685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59230" y="13811885"/>
          <a:ext cx="898525"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77470</xdr:rowOff>
    </xdr:from>
    <xdr:to>
      <xdr:col>11</xdr:col>
      <xdr:colOff>82550</xdr:colOff>
      <xdr:row>81</xdr:row>
      <xdr:rowOff>6350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305050" y="13793470"/>
          <a:ext cx="10350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15875</xdr:rowOff>
    </xdr:from>
    <xdr:ext cx="762000" cy="26352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72945" y="1356042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257,395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80</xdr:row>
      <xdr:rowOff>37465</xdr:rowOff>
    </xdr:from>
    <xdr:to>
      <xdr:col>7</xdr:col>
      <xdr:colOff>31750</xdr:colOff>
      <xdr:row>80</xdr:row>
      <xdr:rowOff>141605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408430" y="13753465"/>
          <a:ext cx="10350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151765</xdr:rowOff>
    </xdr:from>
    <xdr:ext cx="756285" cy="26352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76325" y="13524865"/>
          <a:ext cx="75628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234,884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36195</xdr:rowOff>
    </xdr:from>
    <xdr:ext cx="756285" cy="26352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79010" y="15809595"/>
          <a:ext cx="75628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36195</xdr:rowOff>
    </xdr:from>
    <xdr:ext cx="756285" cy="26352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933190" y="15809595"/>
          <a:ext cx="75628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36195</xdr:rowOff>
    </xdr:from>
    <xdr:ext cx="762000" cy="26352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36570" y="1580959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36195</xdr:rowOff>
    </xdr:from>
    <xdr:ext cx="762000" cy="26352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39950" y="1580959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36195</xdr:rowOff>
    </xdr:from>
    <xdr:ext cx="762000" cy="26352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41425" y="1580959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80</xdr:row>
      <xdr:rowOff>167005</xdr:rowOff>
    </xdr:from>
    <xdr:to>
      <xdr:col>23</xdr:col>
      <xdr:colOff>184150</xdr:colOff>
      <xdr:row>81</xdr:row>
      <xdr:rowOff>95250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46015" y="138830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8890</xdr:rowOff>
    </xdr:from>
    <xdr:ext cx="756285" cy="260350"/>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87620" y="13724890"/>
          <a:ext cx="756285"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308,353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80</xdr:row>
      <xdr:rowOff>125730</xdr:rowOff>
    </xdr:from>
    <xdr:to>
      <xdr:col>19</xdr:col>
      <xdr:colOff>184150</xdr:colOff>
      <xdr:row>81</xdr:row>
      <xdr:rowOff>54610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100195" y="1384173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65405</xdr:rowOff>
    </xdr:from>
    <xdr:ext cx="730885" cy="26098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66185" y="13609955"/>
          <a:ext cx="73088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285,118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80</xdr:row>
      <xdr:rowOff>123825</xdr:rowOff>
    </xdr:from>
    <xdr:to>
      <xdr:col>15</xdr:col>
      <xdr:colOff>133350</xdr:colOff>
      <xdr:row>81</xdr:row>
      <xdr:rowOff>52070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203575" y="138398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36195</xdr:rowOff>
    </xdr:from>
    <xdr:ext cx="762000" cy="26352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69565" y="1392364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283,609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80</xdr:row>
      <xdr:rowOff>94615</xdr:rowOff>
    </xdr:from>
    <xdr:to>
      <xdr:col>11</xdr:col>
      <xdr:colOff>82550</xdr:colOff>
      <xdr:row>81</xdr:row>
      <xdr:rowOff>23495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305050" y="13810615"/>
          <a:ext cx="10350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8255</xdr:rowOff>
    </xdr:from>
    <xdr:ext cx="762000" cy="26098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72945" y="13895705"/>
          <a:ext cx="76200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267,586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44450</xdr:rowOff>
    </xdr:from>
    <xdr:to>
      <xdr:col>7</xdr:col>
      <xdr:colOff>31750</xdr:colOff>
      <xdr:row>80</xdr:row>
      <xdr:rowOff>147955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408430" y="1376045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132715</xdr:rowOff>
    </xdr:from>
    <xdr:ext cx="756285" cy="26225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76325" y="13848715"/>
          <a:ext cx="75628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238,728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123825</xdr:rowOff>
    </xdr:from>
    <xdr:to>
      <xdr:col>85</xdr:col>
      <xdr:colOff>95250</xdr:colOff>
      <xdr:row>75</xdr:row>
      <xdr:rowOff>97790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943205" y="12639675"/>
          <a:ext cx="512572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143510</xdr:rowOff>
    </xdr:from>
    <xdr:ext cx="1647825" cy="31051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775055" y="13002260"/>
          <a:ext cx="1647825" cy="3105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116840</xdr:rowOff>
    </xdr:from>
    <xdr:ext cx="1645285" cy="367030"/>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570835" y="12975590"/>
          <a:ext cx="1645285" cy="367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[95.6]</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32385</xdr:rowOff>
    </xdr:from>
    <xdr:to>
      <xdr:col>93</xdr:col>
      <xdr:colOff>6350</xdr:colOff>
      <xdr:row>76</xdr:row>
      <xdr:rowOff>116840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132425" y="12891135"/>
          <a:ext cx="153924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52070</xdr:rowOff>
    </xdr:from>
    <xdr:to>
      <xdr:col>93</xdr:col>
      <xdr:colOff>6350</xdr:colOff>
      <xdr:row>77</xdr:row>
      <xdr:rowOff>136525</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132425" y="13082270"/>
          <a:ext cx="153924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32385</xdr:rowOff>
    </xdr:from>
    <xdr:to>
      <xdr:col>99</xdr:col>
      <xdr:colOff>146050</xdr:colOff>
      <xdr:row>76</xdr:row>
      <xdr:rowOff>116840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798665" y="12891135"/>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52070</xdr:rowOff>
    </xdr:from>
    <xdr:to>
      <xdr:col>99</xdr:col>
      <xdr:colOff>146050</xdr:colOff>
      <xdr:row>77</xdr:row>
      <xdr:rowOff>136525</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798665" y="13082270"/>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32385</xdr:rowOff>
    </xdr:from>
    <xdr:to>
      <xdr:col>106</xdr:col>
      <xdr:colOff>139700</xdr:colOff>
      <xdr:row>76</xdr:row>
      <xdr:rowOff>116840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272500" y="12891135"/>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52070</xdr:rowOff>
    </xdr:from>
    <xdr:to>
      <xdr:col>106</xdr:col>
      <xdr:colOff>139700</xdr:colOff>
      <xdr:row>77</xdr:row>
      <xdr:rowOff>136525</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272500" y="13082270"/>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26035</xdr:rowOff>
    </xdr:from>
    <xdr:to>
      <xdr:col>85</xdr:col>
      <xdr:colOff>95250</xdr:colOff>
      <xdr:row>92</xdr:row>
      <xdr:rowOff>38735</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943205" y="13399135"/>
          <a:ext cx="512572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26035</xdr:rowOff>
    </xdr:from>
    <xdr:to>
      <xdr:col>115</xdr:col>
      <xdr:colOff>31750</xdr:colOff>
      <xdr:row>92</xdr:row>
      <xdr:rowOff>38735</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261330" y="13399135"/>
          <a:ext cx="608774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26035</xdr:rowOff>
    </xdr:from>
    <xdr:to>
      <xdr:col>104</xdr:col>
      <xdr:colOff>114300</xdr:colOff>
      <xdr:row>79</xdr:row>
      <xdr:rowOff>110490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261330" y="13399135"/>
          <a:ext cx="384429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149225</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388330" y="13716000"/>
          <a:ext cx="5831840" cy="203517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endParaRPr kumimoji="1" lang="ja-JP" altLang="en-US" sz="9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これまで、退職者不補充を継続し採用を抑制したことによる職員年齢層の高齢化により、類似団体平均よりも高い状態が続いている。今後も定員適正化や国家公務員の給与改定に合わせた給与水準の見直しを図る</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ことによ</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り、改善を目指す。</a:t>
          </a:r>
        </a:p>
        <a:p>
          <a:pPr marL="0" marR="0" lvl="0" indent="0" defTabSz="914400" eaLnBrk="1" fontAlgn="auto" latinLnBrk="0" hangingPunct="1">
            <a:lnSpc>
              <a:spcPct val="100000"/>
            </a:lnSpc>
            <a:spcBef>
              <a:spcPts val="0"/>
            </a:spcBef>
            <a:spcAft>
              <a:spcPts val="0"/>
            </a:spcAft>
            <a:defRPr/>
          </a:pPr>
          <a:endParaRPr kumimoji="1" lang="ja-JP" altLang="en-US" sz="9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twoCellAnchor>
    <xdr:from>
      <xdr:col>61</xdr:col>
      <xdr:colOff>44450</xdr:colOff>
      <xdr:row>92</xdr:row>
      <xdr:rowOff>38735</xdr:rowOff>
    </xdr:from>
    <xdr:to>
      <xdr:col>85</xdr:col>
      <xdr:colOff>95250</xdr:colOff>
      <xdr:row>92</xdr:row>
      <xdr:rowOff>38735</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943205" y="1581213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68580</xdr:rowOff>
    </xdr:from>
    <xdr:ext cx="762000" cy="26479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173585" y="1567053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71120</xdr:rowOff>
    </xdr:from>
    <xdr:to>
      <xdr:col>85</xdr:col>
      <xdr:colOff>95250</xdr:colOff>
      <xdr:row>89</xdr:row>
      <xdr:rowOff>71120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943205" y="1533017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101600</xdr:rowOff>
    </xdr:from>
    <xdr:ext cx="762000" cy="26035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173585" y="15189200"/>
          <a:ext cx="76200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104140</xdr:rowOff>
    </xdr:from>
    <xdr:to>
      <xdr:col>85</xdr:col>
      <xdr:colOff>95250</xdr:colOff>
      <xdr:row>86</xdr:row>
      <xdr:rowOff>104140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943205" y="148488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133985</xdr:rowOff>
    </xdr:from>
    <xdr:ext cx="762000" cy="26098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173585" y="14707235"/>
          <a:ext cx="76200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83</xdr:row>
      <xdr:rowOff>136525</xdr:rowOff>
    </xdr:from>
    <xdr:to>
      <xdr:col>85</xdr:col>
      <xdr:colOff>95250</xdr:colOff>
      <xdr:row>83</xdr:row>
      <xdr:rowOff>136525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943205" y="143668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166370</xdr:rowOff>
    </xdr:from>
    <xdr:ext cx="762000" cy="26289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173585" y="1422527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168910</xdr:rowOff>
    </xdr:from>
    <xdr:to>
      <xdr:col>85</xdr:col>
      <xdr:colOff>95250</xdr:colOff>
      <xdr:row>80</xdr:row>
      <xdr:rowOff>168910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943205" y="1388491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23495</xdr:rowOff>
    </xdr:from>
    <xdr:ext cx="762000" cy="26479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173585" y="1373949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26035</xdr:rowOff>
    </xdr:from>
    <xdr:to>
      <xdr:col>85</xdr:col>
      <xdr:colOff>95250</xdr:colOff>
      <xdr:row>78</xdr:row>
      <xdr:rowOff>26035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943205" y="1339913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55880</xdr:rowOff>
    </xdr:from>
    <xdr:ext cx="762000" cy="259080"/>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173585" y="13257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26035</xdr:rowOff>
    </xdr:from>
    <xdr:to>
      <xdr:col>85</xdr:col>
      <xdr:colOff>95250</xdr:colOff>
      <xdr:row>92</xdr:row>
      <xdr:rowOff>38735</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943205" y="13399135"/>
          <a:ext cx="512572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20955</xdr:rowOff>
    </xdr:from>
    <xdr:to>
      <xdr:col>81</xdr:col>
      <xdr:colOff>44450</xdr:colOff>
      <xdr:row>89</xdr:row>
      <xdr:rowOff>137160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172305" y="13736955"/>
          <a:ext cx="0" cy="16592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107950</xdr:rowOff>
    </xdr:from>
    <xdr:ext cx="756285" cy="264160"/>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261205" y="15367000"/>
          <a:ext cx="75628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102.4</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137160</xdr:rowOff>
    </xdr:from>
    <xdr:to>
      <xdr:col>81</xdr:col>
      <xdr:colOff>133350</xdr:colOff>
      <xdr:row>89</xdr:row>
      <xdr:rowOff>137160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7081500" y="1539621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109220</xdr:rowOff>
    </xdr:from>
    <xdr:ext cx="756285" cy="262890"/>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261205" y="13482320"/>
          <a:ext cx="75628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92.1</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20955</xdr:rowOff>
    </xdr:from>
    <xdr:to>
      <xdr:col>81</xdr:col>
      <xdr:colOff>133350</xdr:colOff>
      <xdr:row>80</xdr:row>
      <xdr:rowOff>20955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7081500" y="1373695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70485</xdr:rowOff>
    </xdr:from>
    <xdr:to>
      <xdr:col>81</xdr:col>
      <xdr:colOff>44450</xdr:colOff>
      <xdr:row>84</xdr:row>
      <xdr:rowOff>10160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326485" y="14300835"/>
          <a:ext cx="84582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19050</xdr:rowOff>
    </xdr:from>
    <xdr:ext cx="756285" cy="261620"/>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261205" y="14077950"/>
          <a:ext cx="756285" cy="2616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83</xdr:row>
      <xdr:rowOff>1905</xdr:rowOff>
    </xdr:from>
    <xdr:to>
      <xdr:col>81</xdr:col>
      <xdr:colOff>95250</xdr:colOff>
      <xdr:row>83</xdr:row>
      <xdr:rowOff>105410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7119600" y="1423225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10160</xdr:rowOff>
    </xdr:from>
    <xdr:to>
      <xdr:col>77</xdr:col>
      <xdr:colOff>44450</xdr:colOff>
      <xdr:row>84</xdr:row>
      <xdr:rowOff>92710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427960" y="14411960"/>
          <a:ext cx="898525"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1905</xdr:rowOff>
    </xdr:from>
    <xdr:to>
      <xdr:col>77</xdr:col>
      <xdr:colOff>95250</xdr:colOff>
      <xdr:row>83</xdr:row>
      <xdr:rowOff>105410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273780" y="1423225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116205</xdr:rowOff>
    </xdr:from>
    <xdr:ext cx="730885" cy="26479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941675" y="14003655"/>
          <a:ext cx="7308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84</xdr:row>
      <xdr:rowOff>92710</xdr:rowOff>
    </xdr:from>
    <xdr:to>
      <xdr:col>72</xdr:col>
      <xdr:colOff>203200</xdr:colOff>
      <xdr:row>85</xdr:row>
      <xdr:rowOff>15875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531340" y="14494510"/>
          <a:ext cx="89662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19050</xdr:rowOff>
    </xdr:from>
    <xdr:to>
      <xdr:col>73</xdr:col>
      <xdr:colOff>44450</xdr:colOff>
      <xdr:row>83</xdr:row>
      <xdr:rowOff>123190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377160" y="14249400"/>
          <a:ext cx="10350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133350</xdr:rowOff>
    </xdr:from>
    <xdr:ext cx="762000" cy="261620"/>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045055" y="1402080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84</xdr:row>
      <xdr:rowOff>125095</xdr:rowOff>
    </xdr:from>
    <xdr:to>
      <xdr:col>68</xdr:col>
      <xdr:colOff>152400</xdr:colOff>
      <xdr:row>85</xdr:row>
      <xdr:rowOff>15875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634720" y="14526895"/>
          <a:ext cx="89662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50800</xdr:rowOff>
    </xdr:from>
    <xdr:to>
      <xdr:col>68</xdr:col>
      <xdr:colOff>203200</xdr:colOff>
      <xdr:row>83</xdr:row>
      <xdr:rowOff>155575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480540" y="1428115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165100</xdr:rowOff>
    </xdr:from>
    <xdr:ext cx="762000" cy="264160"/>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46530" y="1405255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82</xdr:row>
      <xdr:rowOff>161290</xdr:rowOff>
    </xdr:from>
    <xdr:to>
      <xdr:col>64</xdr:col>
      <xdr:colOff>152400</xdr:colOff>
      <xdr:row>83</xdr:row>
      <xdr:rowOff>89535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583920" y="142201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100330</xdr:rowOff>
    </xdr:from>
    <xdr:ext cx="762000" cy="26035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249910" y="13987780"/>
          <a:ext cx="76200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36195</xdr:rowOff>
    </xdr:from>
    <xdr:ext cx="756285" cy="26352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954500" y="15809595"/>
          <a:ext cx="75628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36195</xdr:rowOff>
    </xdr:from>
    <xdr:ext cx="756285" cy="26352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108680" y="15809595"/>
          <a:ext cx="75628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36195</xdr:rowOff>
    </xdr:from>
    <xdr:ext cx="756285" cy="26352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210155" y="15809595"/>
          <a:ext cx="75628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36195</xdr:rowOff>
    </xdr:from>
    <xdr:ext cx="762000" cy="26352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313535" y="1580959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36195</xdr:rowOff>
    </xdr:from>
    <xdr:ext cx="762000" cy="26352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416915" y="1580959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83</xdr:row>
      <xdr:rowOff>19050</xdr:rowOff>
    </xdr:from>
    <xdr:to>
      <xdr:col>81</xdr:col>
      <xdr:colOff>95250</xdr:colOff>
      <xdr:row>83</xdr:row>
      <xdr:rowOff>123190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7119600" y="14249400"/>
          <a:ext cx="10350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165100</xdr:rowOff>
    </xdr:from>
    <xdr:ext cx="756285" cy="264160"/>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261205" y="14224000"/>
          <a:ext cx="75628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83</xdr:row>
      <xdr:rowOff>133985</xdr:rowOff>
    </xdr:from>
    <xdr:to>
      <xdr:col>77</xdr:col>
      <xdr:colOff>95250</xdr:colOff>
      <xdr:row>84</xdr:row>
      <xdr:rowOff>62230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273780" y="14364335"/>
          <a:ext cx="1035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46990</xdr:rowOff>
    </xdr:from>
    <xdr:ext cx="730885" cy="26479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941675" y="14448790"/>
          <a:ext cx="7308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84</xdr:row>
      <xdr:rowOff>41275</xdr:rowOff>
    </xdr:from>
    <xdr:to>
      <xdr:col>73</xdr:col>
      <xdr:colOff>44450</xdr:colOff>
      <xdr:row>84</xdr:row>
      <xdr:rowOff>144780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377160" y="14443075"/>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128905</xdr:rowOff>
    </xdr:from>
    <xdr:ext cx="762000" cy="26352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45055" y="1453070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84</xdr:row>
      <xdr:rowOff>139700</xdr:rowOff>
    </xdr:from>
    <xdr:to>
      <xdr:col>68</xdr:col>
      <xdr:colOff>203200</xdr:colOff>
      <xdr:row>85</xdr:row>
      <xdr:rowOff>67945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480540" y="145415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52705</xdr:rowOff>
    </xdr:from>
    <xdr:ext cx="762000" cy="26225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146530" y="1462595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84</xdr:row>
      <xdr:rowOff>73025</xdr:rowOff>
    </xdr:from>
    <xdr:to>
      <xdr:col>64</xdr:col>
      <xdr:colOff>152400</xdr:colOff>
      <xdr:row>85</xdr:row>
      <xdr:rowOff>1905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583920" y="1447482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161925</xdr:rowOff>
    </xdr:from>
    <xdr:ext cx="762000" cy="26416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249910" y="1456372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84455</xdr:rowOff>
    </xdr:from>
    <xdr:to>
      <xdr:col>85</xdr:col>
      <xdr:colOff>95250</xdr:colOff>
      <xdr:row>53</xdr:row>
      <xdr:rowOff>58420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943205" y="8828405"/>
          <a:ext cx="512572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104140</xdr:rowOff>
    </xdr:from>
    <xdr:ext cx="2257425" cy="31623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466445" y="9190990"/>
          <a:ext cx="2257425" cy="3162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78105</xdr:rowOff>
    </xdr:from>
    <xdr:ext cx="1645285" cy="36258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879445" y="9164955"/>
          <a:ext cx="1645285" cy="3625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[11.79</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168910</xdr:rowOff>
    </xdr:from>
    <xdr:to>
      <xdr:col>93</xdr:col>
      <xdr:colOff>6350</xdr:colOff>
      <xdr:row>54</xdr:row>
      <xdr:rowOff>78105</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8132425" y="9084310"/>
          <a:ext cx="153924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97790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132425" y="9271000"/>
          <a:ext cx="153924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168910</xdr:rowOff>
    </xdr:from>
    <xdr:to>
      <xdr:col>99</xdr:col>
      <xdr:colOff>146050</xdr:colOff>
      <xdr:row>54</xdr:row>
      <xdr:rowOff>78105</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798665" y="908431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97790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798665" y="9271000"/>
          <a:ext cx="128143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168910</xdr:rowOff>
    </xdr:from>
    <xdr:to>
      <xdr:col>106</xdr:col>
      <xdr:colOff>139700</xdr:colOff>
      <xdr:row>54</xdr:row>
      <xdr:rowOff>78105</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272500" y="908431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100</xdr:col>
      <xdr:colOff>127000</xdr:colOff>
      <xdr:row>54</xdr:row>
      <xdr:rowOff>12700</xdr:rowOff>
    </xdr:from>
    <xdr:to>
      <xdr:col>106</xdr:col>
      <xdr:colOff>139700</xdr:colOff>
      <xdr:row>55</xdr:row>
      <xdr:rowOff>97790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272500" y="9271000"/>
          <a:ext cx="128143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161925</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943205" y="9591675"/>
          <a:ext cx="5125720" cy="240982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161925</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261330" y="9591675"/>
          <a:ext cx="6087745" cy="2409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161925</xdr:rowOff>
    </xdr:from>
    <xdr:to>
      <xdr:col>104</xdr:col>
      <xdr:colOff>114300</xdr:colOff>
      <xdr:row>57</xdr:row>
      <xdr:rowOff>71120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261330" y="9591675"/>
          <a:ext cx="384429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136525</xdr:rowOff>
    </xdr:from>
    <xdr:to>
      <xdr:col>114</xdr:col>
      <xdr:colOff>114300</xdr:colOff>
      <xdr:row>69</xdr:row>
      <xdr:rowOff>110490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388330" y="9909175"/>
          <a:ext cx="5831840" cy="203136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endParaRPr kumimoji="1" lang="ja-JP" altLang="en-US" sz="6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・前年度に比べ0.57ポイント増となり、令和２年以降増加傾向にあるが、定員適正化計画に基づく定員管理を継続してきた結果、類似団体</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と</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比べ低い数値となっている。しかし、きめ細かな行政サービスを住民に提供するためにはこれ以上の削減は難しい一方で、人口は減少傾向にあり,、今後は「人口１人当たり人件費・物件費等決算額」と同様、上昇していくと予測される。</a:t>
          </a:r>
        </a:p>
      </xdr:txBody>
    </xdr:sp>
    <xdr:clientData/>
  </xdr:twoCellAnchor>
  <xdr:oneCellAnchor>
    <xdr:from>
      <xdr:col>61</xdr:col>
      <xdr:colOff>6350</xdr:colOff>
      <xdr:row>54</xdr:row>
      <xdr:rowOff>143510</xdr:rowOff>
    </xdr:from>
    <xdr:ext cx="349885" cy="228600"/>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905105" y="9401810"/>
          <a:ext cx="34988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943205" y="120015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29845</xdr:rowOff>
    </xdr:from>
    <xdr:ext cx="762000" cy="26225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173585" y="1185989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171450</xdr:rowOff>
    </xdr:from>
    <xdr:to>
      <xdr:col>85</xdr:col>
      <xdr:colOff>95250</xdr:colOff>
      <xdr:row>67</xdr:row>
      <xdr:rowOff>171450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943205" y="116586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27940</xdr:rowOff>
    </xdr:from>
    <xdr:ext cx="762000" cy="26543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173585" y="1151509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171450</xdr:rowOff>
    </xdr:from>
    <xdr:to>
      <xdr:col>85</xdr:col>
      <xdr:colOff>95250</xdr:colOff>
      <xdr:row>65</xdr:row>
      <xdr:rowOff>171450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943205" y="113157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26035</xdr:rowOff>
    </xdr:from>
    <xdr:ext cx="762000" cy="26479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173585" y="1117028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169545</xdr:rowOff>
    </xdr:from>
    <xdr:to>
      <xdr:col>85</xdr:col>
      <xdr:colOff>95250</xdr:colOff>
      <xdr:row>63</xdr:row>
      <xdr:rowOff>169545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943205" y="1097089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24130</xdr:rowOff>
    </xdr:from>
    <xdr:ext cx="762000" cy="26479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173585" y="1082548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168275</xdr:rowOff>
    </xdr:from>
    <xdr:to>
      <xdr:col>85</xdr:col>
      <xdr:colOff>95250</xdr:colOff>
      <xdr:row>61</xdr:row>
      <xdr:rowOff>168275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943205" y="106267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22860</xdr:rowOff>
    </xdr:from>
    <xdr:ext cx="762000" cy="26479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173585" y="1048131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166370</xdr:rowOff>
    </xdr:from>
    <xdr:to>
      <xdr:col>85</xdr:col>
      <xdr:colOff>95250</xdr:colOff>
      <xdr:row>59</xdr:row>
      <xdr:rowOff>166370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943205" y="102819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20955</xdr:rowOff>
    </xdr:from>
    <xdr:ext cx="762000" cy="260350"/>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173585" y="10136505"/>
          <a:ext cx="76200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163830</xdr:rowOff>
    </xdr:from>
    <xdr:to>
      <xdr:col>85</xdr:col>
      <xdr:colOff>95250</xdr:colOff>
      <xdr:row>57</xdr:row>
      <xdr:rowOff>163830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943205" y="99364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19050</xdr:rowOff>
    </xdr:from>
    <xdr:ext cx="762000" cy="261620"/>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173585" y="979170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161925</xdr:rowOff>
    </xdr:from>
    <xdr:to>
      <xdr:col>85</xdr:col>
      <xdr:colOff>95250</xdr:colOff>
      <xdr:row>55</xdr:row>
      <xdr:rowOff>161925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943205" y="95916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64160"/>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173585" y="94462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161925</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943205" y="9591675"/>
          <a:ext cx="5125720" cy="24098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45085</xdr:rowOff>
    </xdr:from>
    <xdr:to>
      <xdr:col>81</xdr:col>
      <xdr:colOff>44450</xdr:colOff>
      <xdr:row>67</xdr:row>
      <xdr:rowOff>45720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172305" y="10160635"/>
          <a:ext cx="0" cy="13722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16510</xdr:rowOff>
    </xdr:from>
    <xdr:ext cx="756285" cy="264160"/>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261205" y="11503660"/>
          <a:ext cx="75628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19.91</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45720</xdr:rowOff>
    </xdr:from>
    <xdr:to>
      <xdr:col>81</xdr:col>
      <xdr:colOff>133350</xdr:colOff>
      <xdr:row>67</xdr:row>
      <xdr:rowOff>45720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7081500" y="1153287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133350</xdr:rowOff>
    </xdr:from>
    <xdr:ext cx="756285" cy="261620"/>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261205" y="9906000"/>
          <a:ext cx="75628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7.97</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45085</xdr:rowOff>
    </xdr:from>
    <xdr:to>
      <xdr:col>81</xdr:col>
      <xdr:colOff>133350</xdr:colOff>
      <xdr:row>59</xdr:row>
      <xdr:rowOff>45085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7081500" y="1016063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76200</xdr:rowOff>
    </xdr:from>
    <xdr:to>
      <xdr:col>81</xdr:col>
      <xdr:colOff>44450</xdr:colOff>
      <xdr:row>61</xdr:row>
      <xdr:rowOff>143510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326485" y="10534650"/>
          <a:ext cx="84582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56515</xdr:rowOff>
    </xdr:from>
    <xdr:ext cx="756285" cy="259080"/>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261205" y="10686415"/>
          <a:ext cx="756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62</xdr:row>
      <xdr:rowOff>85090</xdr:rowOff>
    </xdr:from>
    <xdr:to>
      <xdr:col>81</xdr:col>
      <xdr:colOff>95250</xdr:colOff>
      <xdr:row>63</xdr:row>
      <xdr:rowOff>13335</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7119600" y="10714990"/>
          <a:ext cx="1035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12700</xdr:rowOff>
    </xdr:from>
    <xdr:to>
      <xdr:col>77</xdr:col>
      <xdr:colOff>44450</xdr:colOff>
      <xdr:row>61</xdr:row>
      <xdr:rowOff>76200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427960" y="10471150"/>
          <a:ext cx="898525"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50800</xdr:rowOff>
    </xdr:from>
    <xdr:to>
      <xdr:col>77</xdr:col>
      <xdr:colOff>95250</xdr:colOff>
      <xdr:row>62</xdr:row>
      <xdr:rowOff>155575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273780" y="10680700"/>
          <a:ext cx="10350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139700</xdr:rowOff>
    </xdr:from>
    <xdr:ext cx="730885" cy="26479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941675" y="10769600"/>
          <a:ext cx="7308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102870</xdr:rowOff>
    </xdr:from>
    <xdr:to>
      <xdr:col>72</xdr:col>
      <xdr:colOff>203200</xdr:colOff>
      <xdr:row>61</xdr:row>
      <xdr:rowOff>12700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531340" y="10389870"/>
          <a:ext cx="89662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29845</xdr:rowOff>
    </xdr:from>
    <xdr:to>
      <xdr:col>73</xdr:col>
      <xdr:colOff>44450</xdr:colOff>
      <xdr:row>62</xdr:row>
      <xdr:rowOff>133985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377160" y="10659745"/>
          <a:ext cx="10350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118110</xdr:rowOff>
    </xdr:from>
    <xdr:ext cx="762000" cy="265430"/>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045055" y="1074801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67945</xdr:rowOff>
    </xdr:from>
    <xdr:to>
      <xdr:col>68</xdr:col>
      <xdr:colOff>152400</xdr:colOff>
      <xdr:row>60</xdr:row>
      <xdr:rowOff>102870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634720" y="10354945"/>
          <a:ext cx="89662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166370</xdr:rowOff>
    </xdr:from>
    <xdr:to>
      <xdr:col>68</xdr:col>
      <xdr:colOff>203200</xdr:colOff>
      <xdr:row>62</xdr:row>
      <xdr:rowOff>94615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480540" y="106248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79375</xdr:rowOff>
    </xdr:from>
    <xdr:ext cx="762000" cy="260350"/>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46530" y="10709275"/>
          <a:ext cx="76200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118110</xdr:rowOff>
    </xdr:from>
    <xdr:to>
      <xdr:col>64</xdr:col>
      <xdr:colOff>152400</xdr:colOff>
      <xdr:row>62</xdr:row>
      <xdr:rowOff>46990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583920" y="105765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31115</xdr:rowOff>
    </xdr:from>
    <xdr:ext cx="762000" cy="26098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49910" y="10661015"/>
          <a:ext cx="76200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171450</xdr:rowOff>
    </xdr:from>
    <xdr:ext cx="756285" cy="26479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954500" y="12001500"/>
          <a:ext cx="756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171450</xdr:rowOff>
    </xdr:from>
    <xdr:ext cx="756285" cy="26479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108680" y="12001500"/>
          <a:ext cx="756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171450</xdr:rowOff>
    </xdr:from>
    <xdr:ext cx="756285" cy="26479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210155" y="12001500"/>
          <a:ext cx="756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171450</xdr:rowOff>
    </xdr:from>
    <xdr:ext cx="762000" cy="26479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313535" y="120015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171450</xdr:rowOff>
    </xdr:from>
    <xdr:ext cx="762000" cy="26479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416915" y="120015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61</xdr:row>
      <xdr:rowOff>91440</xdr:rowOff>
    </xdr:from>
    <xdr:to>
      <xdr:col>81</xdr:col>
      <xdr:colOff>95250</xdr:colOff>
      <xdr:row>62</xdr:row>
      <xdr:rowOff>20320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7119600" y="10549890"/>
          <a:ext cx="10350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107950</xdr:rowOff>
    </xdr:from>
    <xdr:ext cx="756285" cy="264160"/>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261205" y="10394950"/>
          <a:ext cx="75628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11.79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61</xdr:row>
      <xdr:rowOff>24130</xdr:rowOff>
    </xdr:from>
    <xdr:to>
      <xdr:col>77</xdr:col>
      <xdr:colOff>95250</xdr:colOff>
      <xdr:row>61</xdr:row>
      <xdr:rowOff>127635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273780" y="1048258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138430</xdr:rowOff>
    </xdr:from>
    <xdr:ext cx="730885" cy="26479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941675" y="10253980"/>
          <a:ext cx="7308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136525</xdr:rowOff>
    </xdr:from>
    <xdr:to>
      <xdr:col>73</xdr:col>
      <xdr:colOff>44450</xdr:colOff>
      <xdr:row>61</xdr:row>
      <xdr:rowOff>65405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377160" y="10423525"/>
          <a:ext cx="10350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75565</xdr:rowOff>
    </xdr:from>
    <xdr:ext cx="762000" cy="26225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45055" y="1019111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50165</xdr:rowOff>
    </xdr:from>
    <xdr:to>
      <xdr:col>68</xdr:col>
      <xdr:colOff>203200</xdr:colOff>
      <xdr:row>60</xdr:row>
      <xdr:rowOff>154940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480540" y="1033716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164465</xdr:rowOff>
    </xdr:from>
    <xdr:ext cx="762000" cy="26479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146530" y="101085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15875</xdr:rowOff>
    </xdr:from>
    <xdr:to>
      <xdr:col>64</xdr:col>
      <xdr:colOff>152400</xdr:colOff>
      <xdr:row>60</xdr:row>
      <xdr:rowOff>120650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583920" y="1030287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130175</xdr:rowOff>
    </xdr:from>
    <xdr:ext cx="762000" cy="26352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249910" y="1007427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943205" y="5016500"/>
          <a:ext cx="51257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0200" cy="30861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799185" y="5378450"/>
          <a:ext cx="160020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37465</xdr:rowOff>
    </xdr:from>
    <xdr:ext cx="1651000" cy="35877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546705" y="5352415"/>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126365</xdr:rowOff>
    </xdr:from>
    <xdr:to>
      <xdr:col>93</xdr:col>
      <xdr:colOff>6350</xdr:colOff>
      <xdr:row>32</xdr:row>
      <xdr:rowOff>37465</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132425" y="5269865"/>
          <a:ext cx="15392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132425" y="5461000"/>
          <a:ext cx="15392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126365</xdr:rowOff>
    </xdr:from>
    <xdr:to>
      <xdr:col>99</xdr:col>
      <xdr:colOff>146050</xdr:colOff>
      <xdr:row>32</xdr:row>
      <xdr:rowOff>37465</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798665" y="5269865"/>
          <a:ext cx="12814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798665" y="5461000"/>
          <a:ext cx="12814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126365</xdr:rowOff>
    </xdr:from>
    <xdr:to>
      <xdr:col>106</xdr:col>
      <xdr:colOff>139700</xdr:colOff>
      <xdr:row>32</xdr:row>
      <xdr:rowOff>37465</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272500" y="5269865"/>
          <a:ext cx="12814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272500" y="5461000"/>
          <a:ext cx="12814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136525</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943205" y="5778500"/>
          <a:ext cx="5125720" cy="241617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136525</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261330" y="5778500"/>
          <a:ext cx="6087745" cy="2416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31115</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261330" y="5778500"/>
          <a:ext cx="384429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94615</xdr:rowOff>
    </xdr:from>
    <xdr:to>
      <xdr:col>114</xdr:col>
      <xdr:colOff>114300</xdr:colOff>
      <xdr:row>47</xdr:row>
      <xdr:rowOff>71120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388330" y="6095365"/>
          <a:ext cx="5831840" cy="203390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類似団体平均を下回っており、令和２年度以降減少傾向にある。地方債発行に当たり、交付税措置率の高い有利な地方債の活用などにより、負担軽減に取り組んでいること、過去に借り入れた高金利の町債の完済などによる。金利が上昇していることから、これまで以上に事業費や借入年限等の精査を行うほか、今後、大型事業に伴う起債が見込まれることから、当該事業に充てる起債の元金償還が始まる令和10年度以降に公債費負担が増加することのないよう、補助金等の起債以外の財源を確保することや、他の事業の実施年度を調整し、起債発行額を平準化することなどに配慮を行う。</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dr:col>61</xdr:col>
      <xdr:colOff>6350</xdr:colOff>
      <xdr:row>32</xdr:row>
      <xdr:rowOff>101600</xdr:rowOff>
    </xdr:from>
    <xdr:ext cx="298450" cy="224790"/>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905105"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136525</xdr:rowOff>
    </xdr:from>
    <xdr:to>
      <xdr:col>85</xdr:col>
      <xdr:colOff>95250</xdr:colOff>
      <xdr:row>47</xdr:row>
      <xdr:rowOff>136525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943205" y="81946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166370</xdr:rowOff>
    </xdr:from>
    <xdr:ext cx="762000" cy="26289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173585" y="805307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73660</xdr:rowOff>
    </xdr:from>
    <xdr:to>
      <xdr:col>85</xdr:col>
      <xdr:colOff>95250</xdr:colOff>
      <xdr:row>45</xdr:row>
      <xdr:rowOff>73660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943205" y="778891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102870</xdr:rowOff>
    </xdr:from>
    <xdr:ext cx="762000" cy="25908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173585" y="7646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13970</xdr:rowOff>
    </xdr:from>
    <xdr:to>
      <xdr:col>85</xdr:col>
      <xdr:colOff>95250</xdr:colOff>
      <xdr:row>43</xdr:row>
      <xdr:rowOff>13970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943205" y="73863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400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173585" y="72447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126365</xdr:rowOff>
    </xdr:from>
    <xdr:to>
      <xdr:col>85</xdr:col>
      <xdr:colOff>95250</xdr:colOff>
      <xdr:row>40</xdr:row>
      <xdr:rowOff>126365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943205" y="698436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4000"/>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173585" y="6842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67310</xdr:rowOff>
    </xdr:from>
    <xdr:to>
      <xdr:col>85</xdr:col>
      <xdr:colOff>95250</xdr:colOff>
      <xdr:row>38</xdr:row>
      <xdr:rowOff>67310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943205" y="658241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96520</xdr:rowOff>
    </xdr:from>
    <xdr:ext cx="762000" cy="259080"/>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173585" y="6440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943205" y="61804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36830</xdr:rowOff>
    </xdr:from>
    <xdr:ext cx="762000" cy="259080"/>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173585" y="6037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943205" y="57785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149225</xdr:rowOff>
    </xdr:from>
    <xdr:ext cx="762000" cy="259080"/>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173585" y="5635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47</xdr:row>
      <xdr:rowOff>136525</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943205" y="5778500"/>
          <a:ext cx="5125720" cy="2416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75565</xdr:rowOff>
    </xdr:from>
    <xdr:to>
      <xdr:col>81</xdr:col>
      <xdr:colOff>44450</xdr:colOff>
      <xdr:row>45</xdr:row>
      <xdr:rowOff>6985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172305" y="6247765"/>
          <a:ext cx="0" cy="14744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149860</xdr:rowOff>
    </xdr:from>
    <xdr:ext cx="756285" cy="260350"/>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261205" y="7693660"/>
          <a:ext cx="756285"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14.5</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6985</xdr:rowOff>
    </xdr:from>
    <xdr:to>
      <xdr:col>81</xdr:col>
      <xdr:colOff>133350</xdr:colOff>
      <xdr:row>45</xdr:row>
      <xdr:rowOff>6985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7081500" y="772223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161290</xdr:rowOff>
    </xdr:from>
    <xdr:ext cx="756285" cy="257810"/>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261205" y="5990590"/>
          <a:ext cx="756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75565</xdr:rowOff>
    </xdr:from>
    <xdr:to>
      <xdr:col>81</xdr:col>
      <xdr:colOff>133350</xdr:colOff>
      <xdr:row>36</xdr:row>
      <xdr:rowOff>75565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7081500" y="624776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158115</xdr:rowOff>
    </xdr:from>
    <xdr:to>
      <xdr:col>81</xdr:col>
      <xdr:colOff>44450</xdr:colOff>
      <xdr:row>38</xdr:row>
      <xdr:rowOff>27305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326485" y="6501765"/>
          <a:ext cx="84582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88265</xdr:rowOff>
    </xdr:from>
    <xdr:ext cx="756285" cy="252730"/>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261205" y="6946265"/>
          <a:ext cx="75628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116205</xdr:rowOff>
    </xdr:from>
    <xdr:to>
      <xdr:col>81</xdr:col>
      <xdr:colOff>95250</xdr:colOff>
      <xdr:row>41</xdr:row>
      <xdr:rowOff>46355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7119600" y="6974205"/>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27305</xdr:rowOff>
    </xdr:from>
    <xdr:to>
      <xdr:col>77</xdr:col>
      <xdr:colOff>44450</xdr:colOff>
      <xdr:row>38</xdr:row>
      <xdr:rowOff>160655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427960" y="6542405"/>
          <a:ext cx="898525"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116205</xdr:rowOff>
    </xdr:from>
    <xdr:to>
      <xdr:col>77</xdr:col>
      <xdr:colOff>95250</xdr:colOff>
      <xdr:row>41</xdr:row>
      <xdr:rowOff>46355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273780" y="6974205"/>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30480</xdr:rowOff>
    </xdr:from>
    <xdr:ext cx="730885" cy="252730"/>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941675" y="7059930"/>
          <a:ext cx="7308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38</xdr:row>
      <xdr:rowOff>160655</xdr:rowOff>
    </xdr:from>
    <xdr:to>
      <xdr:col>72</xdr:col>
      <xdr:colOff>203200</xdr:colOff>
      <xdr:row>39</xdr:row>
      <xdr:rowOff>137795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531340" y="6675755"/>
          <a:ext cx="89662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128905</xdr:rowOff>
    </xdr:from>
    <xdr:to>
      <xdr:col>73</xdr:col>
      <xdr:colOff>44450</xdr:colOff>
      <xdr:row>41</xdr:row>
      <xdr:rowOff>59055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377160" y="6986905"/>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44450</xdr:rowOff>
    </xdr:from>
    <xdr:ext cx="762000" cy="259080"/>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45055" y="7073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39</xdr:row>
      <xdr:rowOff>137795</xdr:rowOff>
    </xdr:from>
    <xdr:to>
      <xdr:col>68</xdr:col>
      <xdr:colOff>152400</xdr:colOff>
      <xdr:row>40</xdr:row>
      <xdr:rowOff>86995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634720" y="6824345"/>
          <a:ext cx="89662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143510</xdr:rowOff>
    </xdr:from>
    <xdr:to>
      <xdr:col>68</xdr:col>
      <xdr:colOff>203200</xdr:colOff>
      <xdr:row>41</xdr:row>
      <xdr:rowOff>73025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480540" y="70015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58420</xdr:rowOff>
    </xdr:from>
    <xdr:ext cx="76200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46530" y="7087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143510</xdr:rowOff>
    </xdr:from>
    <xdr:to>
      <xdr:col>64</xdr:col>
      <xdr:colOff>152400</xdr:colOff>
      <xdr:row>41</xdr:row>
      <xdr:rowOff>73025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583920" y="70015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58420</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49910" y="7087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133985</xdr:rowOff>
    </xdr:from>
    <xdr:ext cx="756285" cy="26098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954500" y="8192135"/>
          <a:ext cx="75628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133985</xdr:rowOff>
    </xdr:from>
    <xdr:ext cx="756285" cy="26098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108680" y="8192135"/>
          <a:ext cx="75628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133985</xdr:rowOff>
    </xdr:from>
    <xdr:ext cx="756285" cy="26098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210155" y="8192135"/>
          <a:ext cx="75628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133985</xdr:rowOff>
    </xdr:from>
    <xdr:ext cx="762000" cy="26098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313535" y="8192135"/>
          <a:ext cx="76200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133985</xdr:rowOff>
    </xdr:from>
    <xdr:ext cx="762000" cy="26098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416915" y="8192135"/>
          <a:ext cx="76200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37</xdr:row>
      <xdr:rowOff>107315</xdr:rowOff>
    </xdr:from>
    <xdr:to>
      <xdr:col>81</xdr:col>
      <xdr:colOff>95250</xdr:colOff>
      <xdr:row>38</xdr:row>
      <xdr:rowOff>37465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7119600" y="6450965"/>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123825</xdr:rowOff>
    </xdr:from>
    <xdr:ext cx="756285" cy="252730"/>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261205" y="6296025"/>
          <a:ext cx="756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37</xdr:row>
      <xdr:rowOff>147955</xdr:rowOff>
    </xdr:from>
    <xdr:to>
      <xdr:col>77</xdr:col>
      <xdr:colOff>95250</xdr:colOff>
      <xdr:row>38</xdr:row>
      <xdr:rowOff>78105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273780" y="6491605"/>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88265</xdr:rowOff>
    </xdr:from>
    <xdr:ext cx="730885" cy="252730"/>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941675" y="6260465"/>
          <a:ext cx="7308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38</xdr:row>
      <xdr:rowOff>110490</xdr:rowOff>
    </xdr:from>
    <xdr:to>
      <xdr:col>73</xdr:col>
      <xdr:colOff>44450</xdr:colOff>
      <xdr:row>39</xdr:row>
      <xdr:rowOff>40640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377160" y="6625590"/>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50165</xdr:rowOff>
    </xdr:from>
    <xdr:ext cx="762000" cy="25781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045055" y="63938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39</xdr:row>
      <xdr:rowOff>86995</xdr:rowOff>
    </xdr:from>
    <xdr:to>
      <xdr:col>68</xdr:col>
      <xdr:colOff>203200</xdr:colOff>
      <xdr:row>40</xdr:row>
      <xdr:rowOff>16510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480540" y="677354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27305</xdr:rowOff>
    </xdr:from>
    <xdr:ext cx="762000" cy="259080"/>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146530" y="6542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40</xdr:row>
      <xdr:rowOff>35560</xdr:rowOff>
    </xdr:from>
    <xdr:to>
      <xdr:col>64</xdr:col>
      <xdr:colOff>152400</xdr:colOff>
      <xdr:row>40</xdr:row>
      <xdr:rowOff>137795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583920" y="689356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147955</xdr:rowOff>
    </xdr:from>
    <xdr:ext cx="762000" cy="252730"/>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249910" y="66630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151765</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943205" y="1206500"/>
          <a:ext cx="512572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8610"/>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882370" y="156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5285" cy="358140"/>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463520" y="1543050"/>
          <a:ext cx="164528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132425" y="1460500"/>
          <a:ext cx="15392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107315</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132425" y="1650365"/>
          <a:ext cx="153924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798665" y="1460500"/>
          <a:ext cx="12814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107315</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798665" y="1650365"/>
          <a:ext cx="128143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272500" y="1460500"/>
          <a:ext cx="12814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100</xdr:col>
      <xdr:colOff>127000</xdr:colOff>
      <xdr:row>9</xdr:row>
      <xdr:rowOff>107315</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272500" y="1650365"/>
          <a:ext cx="128143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94615</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943205" y="1968500"/>
          <a:ext cx="5125720" cy="24123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94615</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261330" y="1968500"/>
          <a:ext cx="6087745" cy="2412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164465</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261330" y="1968500"/>
          <a:ext cx="384429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31115</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388330" y="2286000"/>
          <a:ext cx="5831840" cy="203136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endParaRPr kumimoji="0" lang="ja-JP" altLang="ja-JP" sz="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将来負担比率は、令和２年度以降減少傾向であったが、令和６年度は前年度から4.4ポイント増加した。令和６年度は防災行政無線改修事業などにより、町債の借入額が813,100千円となり、前年比67,100千円増加し、令和６年度末の地方債残高は73,959千円増加した。また、財政調整基金残高は91,255千円減少した。今後数年間は定年延長や道の駅整備事業等の大規模建設事業の実施により、歳出が増えるこ</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と</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が見込まれ、地方債発行額及び基金取崩額が増えると予測される。引き続き、地方債の借入を交付税措置率の高いものに限定するなど、有利な財源確保や必要以上の地方債発行を行わないことにより、できるだけ将来負担の増加を招かないよう配慮する。</a:t>
          </a:r>
        </a:p>
      </xdr:txBody>
    </xdr:sp>
    <xdr:clientData/>
  </xdr:twoCellAnchor>
  <xdr:oneCellAnchor>
    <xdr:from>
      <xdr:col>61</xdr:col>
      <xdr:colOff>6350</xdr:colOff>
      <xdr:row>10</xdr:row>
      <xdr:rowOff>63500</xdr:rowOff>
    </xdr:from>
    <xdr:ext cx="298450" cy="219710"/>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905105" y="1778000"/>
          <a:ext cx="29845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94615</xdr:rowOff>
    </xdr:from>
    <xdr:to>
      <xdr:col>85</xdr:col>
      <xdr:colOff>95250</xdr:colOff>
      <xdr:row>25</xdr:row>
      <xdr:rowOff>94615</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943205" y="438086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123825</xdr:rowOff>
    </xdr:from>
    <xdr:ext cx="762000" cy="252730"/>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173585" y="423862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35560</xdr:rowOff>
    </xdr:from>
    <xdr:to>
      <xdr:col>85</xdr:col>
      <xdr:colOff>95250</xdr:colOff>
      <xdr:row>23</xdr:row>
      <xdr:rowOff>35560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943205" y="397891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64770</xdr:rowOff>
    </xdr:from>
    <xdr:ext cx="762000" cy="25400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173585" y="38366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943205" y="35769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5080</xdr:rowOff>
    </xdr:from>
    <xdr:ext cx="762000" cy="259080"/>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173585" y="3434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943205" y="31750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173585"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943205" y="277304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173585"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140970</xdr:rowOff>
    </xdr:from>
    <xdr:to>
      <xdr:col>85</xdr:col>
      <xdr:colOff>95250</xdr:colOff>
      <xdr:row>13</xdr:row>
      <xdr:rowOff>140970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943205" y="23698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167640</xdr:rowOff>
    </xdr:from>
    <xdr:ext cx="762000" cy="254000"/>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173585" y="22250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943205" y="19685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94615</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943205" y="1968500"/>
          <a:ext cx="5125720" cy="2412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140970</xdr:rowOff>
    </xdr:from>
    <xdr:to>
      <xdr:col>81</xdr:col>
      <xdr:colOff>44450</xdr:colOff>
      <xdr:row>21</xdr:row>
      <xdr:rowOff>151765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172305" y="2369820"/>
          <a:ext cx="0" cy="13823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123825</xdr:rowOff>
    </xdr:from>
    <xdr:ext cx="756285" cy="252730"/>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261205" y="3724275"/>
          <a:ext cx="756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103.1</a:t>
          </a:r>
          <a:endParaRPr kumimoji="1" lang="ja-JP" altLang="en-US" sz="1000" b="1">
            <a:latin typeface="ＭＳ Ｐゴシック"/>
            <a:ea typeface="ＭＳ Ｐゴシック"/>
          </a:endParaRPr>
        </a:p>
      </xdr:txBody>
    </xdr:sp>
    <xdr:clientData/>
  </xdr:oneCellAnchor>
  <xdr:twoCellAnchor>
    <xdr:from>
      <xdr:col>80</xdr:col>
      <xdr:colOff>165100</xdr:colOff>
      <xdr:row>21</xdr:row>
      <xdr:rowOff>151765</xdr:rowOff>
    </xdr:from>
    <xdr:to>
      <xdr:col>81</xdr:col>
      <xdr:colOff>133350</xdr:colOff>
      <xdr:row>21</xdr:row>
      <xdr:rowOff>151765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7081500" y="375221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5080</xdr:rowOff>
    </xdr:from>
    <xdr:ext cx="756285" cy="259080"/>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261205" y="206248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140970</xdr:rowOff>
    </xdr:from>
    <xdr:to>
      <xdr:col>81</xdr:col>
      <xdr:colOff>133350</xdr:colOff>
      <xdr:row>13</xdr:row>
      <xdr:rowOff>140970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7081500" y="236982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111125</xdr:rowOff>
    </xdr:from>
    <xdr:to>
      <xdr:col>81</xdr:col>
      <xdr:colOff>44450</xdr:colOff>
      <xdr:row>14</xdr:row>
      <xdr:rowOff>167640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326485" y="2511425"/>
          <a:ext cx="84582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119380</xdr:rowOff>
    </xdr:from>
    <xdr:ext cx="756285" cy="259080"/>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261205" y="2176780"/>
          <a:ext cx="756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90170</xdr:rowOff>
    </xdr:from>
    <xdr:to>
      <xdr:col>81</xdr:col>
      <xdr:colOff>95250</xdr:colOff>
      <xdr:row>14</xdr:row>
      <xdr:rowOff>20955</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7119600" y="2319020"/>
          <a:ext cx="10350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111125</xdr:rowOff>
    </xdr:from>
    <xdr:to>
      <xdr:col>77</xdr:col>
      <xdr:colOff>44450</xdr:colOff>
      <xdr:row>14</xdr:row>
      <xdr:rowOff>158750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427960" y="2511425"/>
          <a:ext cx="898525"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90170</xdr:rowOff>
    </xdr:from>
    <xdr:to>
      <xdr:col>77</xdr:col>
      <xdr:colOff>95250</xdr:colOff>
      <xdr:row>14</xdr:row>
      <xdr:rowOff>20955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273780" y="2319020"/>
          <a:ext cx="10350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30480</xdr:rowOff>
    </xdr:from>
    <xdr:ext cx="730885" cy="252730"/>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41675" y="2087880"/>
          <a:ext cx="7308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14</xdr:row>
      <xdr:rowOff>147320</xdr:rowOff>
    </xdr:from>
    <xdr:to>
      <xdr:col>72</xdr:col>
      <xdr:colOff>203200</xdr:colOff>
      <xdr:row>14</xdr:row>
      <xdr:rowOff>158750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531340" y="2547620"/>
          <a:ext cx="89662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19050</xdr:rowOff>
    </xdr:from>
    <xdr:to>
      <xdr:col>73</xdr:col>
      <xdr:colOff>44450</xdr:colOff>
      <xdr:row>14</xdr:row>
      <xdr:rowOff>120650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377160" y="241935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130175</xdr:rowOff>
    </xdr:from>
    <xdr:ext cx="762000" cy="259080"/>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45055" y="2187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14</xdr:row>
      <xdr:rowOff>147320</xdr:rowOff>
    </xdr:from>
    <xdr:to>
      <xdr:col>68</xdr:col>
      <xdr:colOff>152400</xdr:colOff>
      <xdr:row>15</xdr:row>
      <xdr:rowOff>90805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634720" y="2547620"/>
          <a:ext cx="89662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15875</xdr:rowOff>
    </xdr:from>
    <xdr:to>
      <xdr:col>68</xdr:col>
      <xdr:colOff>203200</xdr:colOff>
      <xdr:row>15</xdr:row>
      <xdr:rowOff>118110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480540" y="25876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102235</xdr:rowOff>
    </xdr:from>
    <xdr:ext cx="762000" cy="2584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46530" y="26739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16</xdr:row>
      <xdr:rowOff>10160</xdr:rowOff>
    </xdr:from>
    <xdr:to>
      <xdr:col>64</xdr:col>
      <xdr:colOff>152400</xdr:colOff>
      <xdr:row>16</xdr:row>
      <xdr:rowOff>112395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583920" y="275336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96520</xdr:rowOff>
    </xdr:from>
    <xdr:ext cx="762000" cy="25908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49910" y="2839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92075</xdr:rowOff>
    </xdr:from>
    <xdr:ext cx="756285" cy="25781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954500" y="4378325"/>
          <a:ext cx="756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92075</xdr:rowOff>
    </xdr:from>
    <xdr:ext cx="756285" cy="25781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108680" y="4378325"/>
          <a:ext cx="756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92075</xdr:rowOff>
    </xdr:from>
    <xdr:ext cx="756285" cy="25781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210155" y="4378325"/>
          <a:ext cx="756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92075</xdr:rowOff>
    </xdr:from>
    <xdr:ext cx="762000" cy="257810"/>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313535" y="43783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92075</xdr:rowOff>
    </xdr:from>
    <xdr:ext cx="762000" cy="257810"/>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416915" y="43783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14</xdr:row>
      <xdr:rowOff>118745</xdr:rowOff>
    </xdr:from>
    <xdr:to>
      <xdr:col>81</xdr:col>
      <xdr:colOff>95250</xdr:colOff>
      <xdr:row>15</xdr:row>
      <xdr:rowOff>48895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7119600" y="2519045"/>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90805</xdr:rowOff>
    </xdr:from>
    <xdr:ext cx="756285" cy="252730"/>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261205" y="2491105"/>
          <a:ext cx="756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14</xdr:row>
      <xdr:rowOff>59690</xdr:rowOff>
    </xdr:from>
    <xdr:to>
      <xdr:col>77</xdr:col>
      <xdr:colOff>95250</xdr:colOff>
      <xdr:row>14</xdr:row>
      <xdr:rowOff>161290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273780" y="2459990"/>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146685</xdr:rowOff>
    </xdr:from>
    <xdr:ext cx="730885" cy="252730"/>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941675" y="2546985"/>
          <a:ext cx="7308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14</xdr:row>
      <xdr:rowOff>107950</xdr:rowOff>
    </xdr:from>
    <xdr:to>
      <xdr:col>73</xdr:col>
      <xdr:colOff>44450</xdr:colOff>
      <xdr:row>15</xdr:row>
      <xdr:rowOff>38100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377160" y="2508250"/>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23495</xdr:rowOff>
    </xdr:from>
    <xdr:ext cx="762000" cy="259080"/>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045055" y="2595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14</xdr:row>
      <xdr:rowOff>95885</xdr:rowOff>
    </xdr:from>
    <xdr:to>
      <xdr:col>68</xdr:col>
      <xdr:colOff>203200</xdr:colOff>
      <xdr:row>15</xdr:row>
      <xdr:rowOff>26670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480540" y="24961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36195</xdr:rowOff>
    </xdr:from>
    <xdr:ext cx="762000" cy="257810"/>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146530" y="22650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15</xdr:row>
      <xdr:rowOff>40640</xdr:rowOff>
    </xdr:from>
    <xdr:to>
      <xdr:col>64</xdr:col>
      <xdr:colOff>152400</xdr:colOff>
      <xdr:row>15</xdr:row>
      <xdr:rowOff>141605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583920" y="26123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151765</xdr:rowOff>
    </xdr:from>
    <xdr:ext cx="762000" cy="259080"/>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249910" y="2380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126365</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6365"/>
          <a:ext cx="12860020" cy="508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354800" y="190500"/>
          <a:ext cx="39814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37465</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380200" y="215900"/>
          <a:ext cx="393700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69215</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405600" y="240665"/>
          <a:ext cx="3877310" cy="4451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岩手県一戸町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525240" y="190500"/>
          <a:ext cx="269367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37465</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550640" y="215900"/>
          <a:ext cx="264922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69215</xdr:rowOff>
    </xdr:from>
    <xdr:to>
      <xdr:col>94</xdr:col>
      <xdr:colOff>127000</xdr:colOff>
      <xdr:row>4</xdr:row>
      <xdr:rowOff>12065</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576040" y="240665"/>
          <a:ext cx="259207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31115</xdr:rowOff>
    </xdr:from>
    <xdr:to>
      <xdr:col>115</xdr:col>
      <xdr:colOff>47625</xdr:colOff>
      <xdr:row>87</xdr:row>
      <xdr:rowOff>149225</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8365"/>
          <a:ext cx="23342600" cy="1417701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156210</xdr:rowOff>
    </xdr:from>
    <xdr:to>
      <xdr:col>52</xdr:col>
      <xdr:colOff>12700</xdr:colOff>
      <xdr:row>19</xdr:row>
      <xdr:rowOff>26035</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9620" y="1527810"/>
          <a:ext cx="9776460" cy="175577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99160" y="1555750"/>
          <a:ext cx="14147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50440" y="1555750"/>
          <a:ext cx="12852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10,603
10,432
300.03
9,615,252
9,004,826
499,423
5,394,301
7,367,364</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99180" y="1555750"/>
          <a:ext cx="15443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6985</xdr:rowOff>
    </xdr:from>
    <xdr:to>
      <xdr:col>35</xdr:col>
      <xdr:colOff>111125</xdr:colOff>
      <xdr:row>14</xdr:row>
      <xdr:rowOff>168910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143500" y="1550035"/>
          <a:ext cx="2057400" cy="1019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6985</xdr:rowOff>
    </xdr:from>
    <xdr:to>
      <xdr:col>41</xdr:col>
      <xdr:colOff>180975</xdr:colOff>
      <xdr:row>14</xdr:row>
      <xdr:rowOff>168910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200900" y="1550035"/>
          <a:ext cx="1285240" cy="1019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5.4
14.9</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6985</xdr:rowOff>
    </xdr:from>
    <xdr:to>
      <xdr:col>45</xdr:col>
      <xdr:colOff>79375</xdr:colOff>
      <xdr:row>14</xdr:row>
      <xdr:rowOff>168910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552180" y="1550035"/>
          <a:ext cx="642620" cy="1019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26035</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143500" y="2413000"/>
          <a:ext cx="2057400" cy="6991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26035</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264400" y="2413000"/>
          <a:ext cx="3474720" cy="6991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－０</a:t>
          </a:r>
        </a:p>
      </xdr:txBody>
    </xdr:sp>
    <xdr:clientData/>
  </xdr:twoCellAnchor>
  <xdr:twoCellAnchor>
    <xdr:from>
      <xdr:col>52</xdr:col>
      <xdr:colOff>165100</xdr:colOff>
      <xdr:row>8</xdr:row>
      <xdr:rowOff>156210</xdr:rowOff>
    </xdr:from>
    <xdr:to>
      <xdr:col>60</xdr:col>
      <xdr:colOff>0</xdr:colOff>
      <xdr:row>15</xdr:row>
      <xdr:rowOff>97790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698480" y="1527810"/>
          <a:ext cx="1455420" cy="114173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45720</xdr:rowOff>
    </xdr:from>
    <xdr:to>
      <xdr:col>60</xdr:col>
      <xdr:colOff>95250</xdr:colOff>
      <xdr:row>10</xdr:row>
      <xdr:rowOff>129540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963910" y="1588770"/>
          <a:ext cx="128524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143510</xdr:rowOff>
    </xdr:from>
    <xdr:to>
      <xdr:col>60</xdr:col>
      <xdr:colOff>95250</xdr:colOff>
      <xdr:row>12</xdr:row>
      <xdr:rowOff>52070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963910" y="1858010"/>
          <a:ext cx="128524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129540</xdr:rowOff>
    </xdr:from>
    <xdr:to>
      <xdr:col>60</xdr:col>
      <xdr:colOff>95250</xdr:colOff>
      <xdr:row>16</xdr:row>
      <xdr:rowOff>78105</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963910" y="2186940"/>
          <a:ext cx="1285240" cy="634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136525</xdr:rowOff>
    </xdr:from>
    <xdr:to>
      <xdr:col>54</xdr:col>
      <xdr:colOff>38100</xdr:colOff>
      <xdr:row>9</xdr:row>
      <xdr:rowOff>136525</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802620" y="1679575"/>
          <a:ext cx="1739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84455</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837545" y="1627505"/>
          <a:ext cx="1041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6985</xdr:rowOff>
    </xdr:from>
    <xdr:to>
      <xdr:col>54</xdr:col>
      <xdr:colOff>3175</xdr:colOff>
      <xdr:row>11</xdr:row>
      <xdr:rowOff>110490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837545" y="1892935"/>
          <a:ext cx="1041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104140</xdr:rowOff>
    </xdr:from>
    <xdr:to>
      <xdr:col>53</xdr:col>
      <xdr:colOff>146050</xdr:colOff>
      <xdr:row>13</xdr:row>
      <xdr:rowOff>71120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881995" y="2161540"/>
          <a:ext cx="0" cy="13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104140</xdr:rowOff>
    </xdr:from>
    <xdr:to>
      <xdr:col>54</xdr:col>
      <xdr:colOff>38100</xdr:colOff>
      <xdr:row>12</xdr:row>
      <xdr:rowOff>104140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802620" y="2161540"/>
          <a:ext cx="1739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171450</xdr:rowOff>
    </xdr:from>
    <xdr:to>
      <xdr:col>53</xdr:col>
      <xdr:colOff>146050</xdr:colOff>
      <xdr:row>14</xdr:row>
      <xdr:rowOff>139700</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881995" y="24003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143510</xdr:rowOff>
    </xdr:from>
    <xdr:to>
      <xdr:col>54</xdr:col>
      <xdr:colOff>38100</xdr:colOff>
      <xdr:row>14</xdr:row>
      <xdr:rowOff>143510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802620" y="2543810"/>
          <a:ext cx="1739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65405</xdr:rowOff>
    </xdr:from>
    <xdr:ext cx="8890635" cy="26098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706120" y="3494405"/>
          <a:ext cx="889063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149225</xdr:rowOff>
    </xdr:from>
    <xdr:ext cx="6040755" cy="26352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706120" y="3749675"/>
          <a:ext cx="60407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58420</xdr:rowOff>
    </xdr:from>
    <xdr:ext cx="8225790" cy="26479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706120" y="4001770"/>
          <a:ext cx="82257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143510</xdr:rowOff>
    </xdr:from>
    <xdr:ext cx="179070" cy="26289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706120" y="4258310"/>
          <a:ext cx="1790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71120</xdr:rowOff>
    </xdr:from>
    <xdr:to>
      <xdr:col>26</xdr:col>
      <xdr:colOff>184150</xdr:colOff>
      <xdr:row>29</xdr:row>
      <xdr:rowOff>45720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9620" y="470027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136525</xdr:rowOff>
    </xdr:from>
    <xdr:to>
      <xdr:col>34</xdr:col>
      <xdr:colOff>120650</xdr:colOff>
      <xdr:row>29</xdr:row>
      <xdr:rowOff>45720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463540" y="4765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156210</xdr:rowOff>
    </xdr:from>
    <xdr:to>
      <xdr:col>34</xdr:col>
      <xdr:colOff>120650</xdr:colOff>
      <xdr:row>30</xdr:row>
      <xdr:rowOff>65405</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463540" y="4956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136525</xdr:rowOff>
    </xdr:from>
    <xdr:to>
      <xdr:col>42</xdr:col>
      <xdr:colOff>82550</xdr:colOff>
      <xdr:row>29</xdr:row>
      <xdr:rowOff>45720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175500" y="4765675"/>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156210</xdr:rowOff>
    </xdr:from>
    <xdr:to>
      <xdr:col>42</xdr:col>
      <xdr:colOff>82550</xdr:colOff>
      <xdr:row>30</xdr:row>
      <xdr:rowOff>65405</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956810"/>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136525</xdr:rowOff>
    </xdr:from>
    <xdr:to>
      <xdr:col>51</xdr:col>
      <xdr:colOff>22225</xdr:colOff>
      <xdr:row>29</xdr:row>
      <xdr:rowOff>45720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808720" y="4765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43</xdr:col>
      <xdr:colOff>98425</xdr:colOff>
      <xdr:row>28</xdr:row>
      <xdr:rowOff>156210</xdr:rowOff>
    </xdr:from>
    <xdr:to>
      <xdr:col>51</xdr:col>
      <xdr:colOff>22225</xdr:colOff>
      <xdr:row>30</xdr:row>
      <xdr:rowOff>65405</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808720" y="4956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129540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9620" y="5273040"/>
          <a:ext cx="468122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129540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86120" y="5273040"/>
          <a:ext cx="5402580" cy="2283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129540</xdr:rowOff>
    </xdr:from>
    <xdr:to>
      <xdr:col>47</xdr:col>
      <xdr:colOff>187325</xdr:colOff>
      <xdr:row>32</xdr:row>
      <xdr:rowOff>38735</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849620" y="5273040"/>
          <a:ext cx="38582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104140</xdr:rowOff>
    </xdr:from>
    <xdr:to>
      <xdr:col>54</xdr:col>
      <xdr:colOff>95250</xdr:colOff>
      <xdr:row>43</xdr:row>
      <xdr:rowOff>123825</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90260" y="5590540"/>
          <a:ext cx="51435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endParaRPr kumimoji="1" lang="ja-JP" altLang="en-US" sz="7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人事院勧告に伴う給与改定や会計年度任用職員への勤勉手当の支給により、経常収支比率の人件費分は前年度より増加した。退職者不補充などにより職員数削減を行ってきたため、人口１，０００人当たり職員数は類似団体平均を下回っている。</a:t>
          </a:r>
        </a:p>
      </xdr:txBody>
    </xdr:sp>
    <xdr:clientData/>
  </xdr:twoCellAnchor>
  <xdr:oneCellAnchor>
    <xdr:from>
      <xdr:col>3</xdr:col>
      <xdr:colOff>123825</xdr:colOff>
      <xdr:row>29</xdr:row>
      <xdr:rowOff>110490</xdr:rowOff>
    </xdr:from>
    <xdr:ext cx="292735" cy="227330"/>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31520" y="5082540"/>
          <a:ext cx="292735" cy="2273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9620" y="7556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43180</xdr:rowOff>
    </xdr:from>
    <xdr:ext cx="508000" cy="26035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6540" y="7415530"/>
          <a:ext cx="50800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149225</xdr:rowOff>
    </xdr:from>
    <xdr:to>
      <xdr:col>26</xdr:col>
      <xdr:colOff>184150</xdr:colOff>
      <xdr:row>41</xdr:row>
      <xdr:rowOff>149225</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9620" y="717867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8000" cy="26543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6540" y="7033260"/>
          <a:ext cx="508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110490</xdr:rowOff>
    </xdr:from>
    <xdr:to>
      <xdr:col>26</xdr:col>
      <xdr:colOff>184150</xdr:colOff>
      <xdr:row>39</xdr:row>
      <xdr:rowOff>110490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9620" y="6797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140335</xdr:rowOff>
    </xdr:from>
    <xdr:ext cx="508000" cy="26479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6540" y="6655435"/>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71120</xdr:rowOff>
    </xdr:from>
    <xdr:to>
      <xdr:col>26</xdr:col>
      <xdr:colOff>184150</xdr:colOff>
      <xdr:row>37</xdr:row>
      <xdr:rowOff>71120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9620" y="64147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101600</xdr:rowOff>
    </xdr:from>
    <xdr:ext cx="508000" cy="26035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6540" y="6273800"/>
          <a:ext cx="50800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32385</xdr:rowOff>
    </xdr:from>
    <xdr:to>
      <xdr:col>26</xdr:col>
      <xdr:colOff>184150</xdr:colOff>
      <xdr:row>35</xdr:row>
      <xdr:rowOff>32385</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9620" y="603313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62230</xdr:rowOff>
    </xdr:from>
    <xdr:ext cx="508000" cy="26543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6540" y="5891530"/>
          <a:ext cx="508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168910</xdr:rowOff>
    </xdr:from>
    <xdr:to>
      <xdr:col>26</xdr:col>
      <xdr:colOff>184150</xdr:colOff>
      <xdr:row>32</xdr:row>
      <xdr:rowOff>168910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9620" y="56553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23495</xdr:rowOff>
    </xdr:from>
    <xdr:ext cx="508000" cy="26479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6540" y="5509895"/>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129540</xdr:rowOff>
    </xdr:from>
    <xdr:to>
      <xdr:col>26</xdr:col>
      <xdr:colOff>184150</xdr:colOff>
      <xdr:row>30</xdr:row>
      <xdr:rowOff>129540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9620" y="5273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160020</xdr:rowOff>
    </xdr:from>
    <xdr:ext cx="508000" cy="26479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6540" y="5132070"/>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129540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9620" y="5273040"/>
          <a:ext cx="468122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71120</xdr:rowOff>
    </xdr:from>
    <xdr:to>
      <xdr:col>24</xdr:col>
      <xdr:colOff>25400</xdr:colOff>
      <xdr:row>42</xdr:row>
      <xdr:rowOff>36195</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86960" y="5728970"/>
          <a:ext cx="0" cy="1508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8255</xdr:rowOff>
    </xdr:from>
    <xdr:ext cx="756285" cy="26098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75860" y="7209155"/>
          <a:ext cx="75628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35.8</a:t>
          </a:r>
          <a:endParaRPr kumimoji="1" lang="ja-JP" altLang="en-US" sz="1000" b="1">
            <a:latin typeface="ＭＳ Ｐゴシック"/>
            <a:ea typeface="ＭＳ Ｐゴシック"/>
          </a:endParaRPr>
        </a:p>
      </xdr:txBody>
    </xdr:sp>
    <xdr:clientData/>
  </xdr:oneCellAnchor>
  <xdr:twoCellAnchor>
    <xdr:from>
      <xdr:col>23</xdr:col>
      <xdr:colOff>136525</xdr:colOff>
      <xdr:row>42</xdr:row>
      <xdr:rowOff>36195</xdr:rowOff>
    </xdr:from>
    <xdr:to>
      <xdr:col>24</xdr:col>
      <xdr:colOff>114300</xdr:colOff>
      <xdr:row>42</xdr:row>
      <xdr:rowOff>36195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95520" y="7237095"/>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160020</xdr:rowOff>
    </xdr:from>
    <xdr:ext cx="756285" cy="26479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75860" y="5474970"/>
          <a:ext cx="756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71120</xdr:rowOff>
    </xdr:from>
    <xdr:to>
      <xdr:col>24</xdr:col>
      <xdr:colOff>114300</xdr:colOff>
      <xdr:row>33</xdr:row>
      <xdr:rowOff>71120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95520" y="572897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5080</xdr:rowOff>
    </xdr:from>
    <xdr:to>
      <xdr:col>24</xdr:col>
      <xdr:colOff>25400</xdr:colOff>
      <xdr:row>36</xdr:row>
      <xdr:rowOff>153035</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4036060" y="6177280"/>
          <a:ext cx="850900" cy="147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102870</xdr:rowOff>
    </xdr:from>
    <xdr:ext cx="756285" cy="26479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75860" y="6103620"/>
          <a:ext cx="75628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86360</xdr:rowOff>
    </xdr:from>
    <xdr:to>
      <xdr:col>24</xdr:col>
      <xdr:colOff>76200</xdr:colOff>
      <xdr:row>37</xdr:row>
      <xdr:rowOff>13970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833620" y="6258560"/>
          <a:ext cx="1041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133985</xdr:rowOff>
    </xdr:from>
    <xdr:to>
      <xdr:col>19</xdr:col>
      <xdr:colOff>187325</xdr:colOff>
      <xdr:row>36</xdr:row>
      <xdr:rowOff>5080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136900" y="6134735"/>
          <a:ext cx="89916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8255</xdr:rowOff>
    </xdr:from>
    <xdr:to>
      <xdr:col>20</xdr:col>
      <xdr:colOff>38100</xdr:colOff>
      <xdr:row>36</xdr:row>
      <xdr:rowOff>111760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85260" y="6180455"/>
          <a:ext cx="1041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95885</xdr:rowOff>
    </xdr:from>
    <xdr:ext cx="730885" cy="26543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52520" y="6268085"/>
          <a:ext cx="73088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34</xdr:row>
      <xdr:rowOff>145415</xdr:rowOff>
    </xdr:from>
    <xdr:to>
      <xdr:col>15</xdr:col>
      <xdr:colOff>98425</xdr:colOff>
      <xdr:row>35</xdr:row>
      <xdr:rowOff>133985</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37740" y="5974715"/>
          <a:ext cx="89916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160020</xdr:rowOff>
    </xdr:from>
    <xdr:to>
      <xdr:col>15</xdr:col>
      <xdr:colOff>149225</xdr:colOff>
      <xdr:row>36</xdr:row>
      <xdr:rowOff>88265</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86100" y="61607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72390</xdr:rowOff>
    </xdr:from>
    <xdr:ext cx="756285" cy="26352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50820" y="6244590"/>
          <a:ext cx="75628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34</xdr:row>
      <xdr:rowOff>145415</xdr:rowOff>
    </xdr:from>
    <xdr:to>
      <xdr:col>11</xdr:col>
      <xdr:colOff>9525</xdr:colOff>
      <xdr:row>35</xdr:row>
      <xdr:rowOff>71120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36040" y="5974715"/>
          <a:ext cx="9017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97790</xdr:rowOff>
    </xdr:from>
    <xdr:to>
      <xdr:col>11</xdr:col>
      <xdr:colOff>60325</xdr:colOff>
      <xdr:row>36</xdr:row>
      <xdr:rowOff>26035</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84400" y="6098540"/>
          <a:ext cx="1041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10160</xdr:rowOff>
    </xdr:from>
    <xdr:ext cx="756285" cy="25971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51660" y="6182360"/>
          <a:ext cx="75628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46990</xdr:rowOff>
    </xdr:from>
    <xdr:to>
      <xdr:col>6</xdr:col>
      <xdr:colOff>171450</xdr:colOff>
      <xdr:row>36</xdr:row>
      <xdr:rowOff>150495</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85240" y="621919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135255</xdr:rowOff>
    </xdr:from>
    <xdr:ext cx="762000" cy="26035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49960" y="6307455"/>
          <a:ext cx="76200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56285" cy="25971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68520" y="7553960"/>
          <a:ext cx="75628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71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817620" y="75539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2000" cy="25971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918460" y="75539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56285" cy="25971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2016760" y="7553960"/>
          <a:ext cx="75628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56285" cy="25971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17600" y="7553960"/>
          <a:ext cx="75628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101600</xdr:rowOff>
    </xdr:from>
    <xdr:to>
      <xdr:col>24</xdr:col>
      <xdr:colOff>76200</xdr:colOff>
      <xdr:row>37</xdr:row>
      <xdr:rowOff>29845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833620" y="6273800"/>
          <a:ext cx="1041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72390</xdr:rowOff>
    </xdr:from>
    <xdr:ext cx="756285" cy="26352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75860" y="6244590"/>
          <a:ext cx="75628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35</xdr:row>
      <xdr:rowOff>128270</xdr:rowOff>
    </xdr:from>
    <xdr:to>
      <xdr:col>20</xdr:col>
      <xdr:colOff>38100</xdr:colOff>
      <xdr:row>36</xdr:row>
      <xdr:rowOff>57150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85260" y="6129020"/>
          <a:ext cx="1041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67310</xdr:rowOff>
    </xdr:from>
    <xdr:ext cx="730885" cy="25971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52520" y="5896610"/>
          <a:ext cx="73088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35</xdr:row>
      <xdr:rowOff>81915</xdr:rowOff>
    </xdr:from>
    <xdr:to>
      <xdr:col>15</xdr:col>
      <xdr:colOff>149225</xdr:colOff>
      <xdr:row>36</xdr:row>
      <xdr:rowOff>10160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86100" y="60826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20955</xdr:rowOff>
    </xdr:from>
    <xdr:ext cx="756285" cy="26035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50820" y="5850255"/>
          <a:ext cx="756285"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34</xdr:row>
      <xdr:rowOff>93345</xdr:rowOff>
    </xdr:from>
    <xdr:to>
      <xdr:col>11</xdr:col>
      <xdr:colOff>60325</xdr:colOff>
      <xdr:row>35</xdr:row>
      <xdr:rowOff>22225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84400" y="5922645"/>
          <a:ext cx="1041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32385</xdr:rowOff>
    </xdr:from>
    <xdr:ext cx="756285" cy="25971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51660" y="5690235"/>
          <a:ext cx="75628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19685</xdr:rowOff>
    </xdr:from>
    <xdr:to>
      <xdr:col>6</xdr:col>
      <xdr:colOff>171450</xdr:colOff>
      <xdr:row>35</xdr:row>
      <xdr:rowOff>123825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85240" y="602043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133985</xdr:rowOff>
    </xdr:from>
    <xdr:ext cx="762000" cy="26098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49960" y="5791835"/>
          <a:ext cx="76200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71120</xdr:rowOff>
    </xdr:from>
    <xdr:to>
      <xdr:col>85</xdr:col>
      <xdr:colOff>66675</xdr:colOff>
      <xdr:row>9</xdr:row>
      <xdr:rowOff>45720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603480" y="127127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136525</xdr:rowOff>
    </xdr:from>
    <xdr:to>
      <xdr:col>93</xdr:col>
      <xdr:colOff>3175</xdr:colOff>
      <xdr:row>9</xdr:row>
      <xdr:rowOff>45720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297400" y="1336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156210</xdr:rowOff>
    </xdr:from>
    <xdr:to>
      <xdr:col>93</xdr:col>
      <xdr:colOff>3175</xdr:colOff>
      <xdr:row>10</xdr:row>
      <xdr:rowOff>65405</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297400" y="1527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136525</xdr:rowOff>
    </xdr:from>
    <xdr:to>
      <xdr:col>100</xdr:col>
      <xdr:colOff>165100</xdr:colOff>
      <xdr:row>9</xdr:row>
      <xdr:rowOff>45720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9006820" y="1336675"/>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156210</xdr:rowOff>
    </xdr:from>
    <xdr:to>
      <xdr:col>100</xdr:col>
      <xdr:colOff>165100</xdr:colOff>
      <xdr:row>10</xdr:row>
      <xdr:rowOff>65405</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9006820" y="1527810"/>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136525</xdr:rowOff>
    </xdr:from>
    <xdr:to>
      <xdr:col>109</xdr:col>
      <xdr:colOff>104775</xdr:colOff>
      <xdr:row>9</xdr:row>
      <xdr:rowOff>45720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640040" y="1336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101</xdr:col>
      <xdr:colOff>180975</xdr:colOff>
      <xdr:row>8</xdr:row>
      <xdr:rowOff>156210</xdr:rowOff>
    </xdr:from>
    <xdr:to>
      <xdr:col>109</xdr:col>
      <xdr:colOff>104775</xdr:colOff>
      <xdr:row>10</xdr:row>
      <xdr:rowOff>65405</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640040" y="1527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129540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603480" y="1844040"/>
          <a:ext cx="468122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129540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617440" y="1844040"/>
          <a:ext cx="5402580" cy="2283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129540</xdr:rowOff>
    </xdr:from>
    <xdr:to>
      <xdr:col>106</xdr:col>
      <xdr:colOff>69850</xdr:colOff>
      <xdr:row>12</xdr:row>
      <xdr:rowOff>38735</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683480" y="1844040"/>
          <a:ext cx="38582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104140</xdr:rowOff>
    </xdr:from>
    <xdr:to>
      <xdr:col>112</xdr:col>
      <xdr:colOff>177800</xdr:colOff>
      <xdr:row>23</xdr:row>
      <xdr:rowOff>123825</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721580" y="2161540"/>
          <a:ext cx="51435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endParaRPr kumimoji="1" lang="ja-JP" altLang="en-US" sz="7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物価上昇等の影響を受けて物件費は前年比2,846千円増加したが、各種補助金や基金の活用により物件費にかかる経常収支比率は0.9ポイント改善した。しかし、依然として類似団体内平均より高い状態で推移している。公共施設の指定管理制度の導入や外部委託などが要因の一つである。必要に応じて公共施設の統廃合などを検討し、施設管理費用の見直しに取り組む。</a:t>
          </a:r>
          <a:endParaRPr kumimoji="1" lang="ja-JP" altLang="en-US" sz="9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dr:col>62</xdr:col>
      <xdr:colOff>6350</xdr:colOff>
      <xdr:row>9</xdr:row>
      <xdr:rowOff>110490</xdr:rowOff>
    </xdr:from>
    <xdr:ext cx="292735" cy="227330"/>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565380" y="1653540"/>
          <a:ext cx="292735" cy="2273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603480" y="4127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43180</xdr:rowOff>
    </xdr:from>
    <xdr:ext cx="502285" cy="26035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087860" y="3986530"/>
          <a:ext cx="502285"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149225</xdr:rowOff>
    </xdr:from>
    <xdr:to>
      <xdr:col>85</xdr:col>
      <xdr:colOff>66675</xdr:colOff>
      <xdr:row>21</xdr:row>
      <xdr:rowOff>149225</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603480" y="374967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2285" cy="26543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087860" y="3604260"/>
          <a:ext cx="50228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110490</xdr:rowOff>
    </xdr:from>
    <xdr:to>
      <xdr:col>85</xdr:col>
      <xdr:colOff>66675</xdr:colOff>
      <xdr:row>19</xdr:row>
      <xdr:rowOff>110490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603480" y="3368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140335</xdr:rowOff>
    </xdr:from>
    <xdr:ext cx="502285" cy="26479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2087860" y="3226435"/>
          <a:ext cx="502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71120</xdr:rowOff>
    </xdr:from>
    <xdr:to>
      <xdr:col>85</xdr:col>
      <xdr:colOff>66675</xdr:colOff>
      <xdr:row>17</xdr:row>
      <xdr:rowOff>71120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603480" y="29857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101600</xdr:rowOff>
    </xdr:from>
    <xdr:ext cx="502285" cy="26035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2087860" y="2844800"/>
          <a:ext cx="502285"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32385</xdr:rowOff>
    </xdr:from>
    <xdr:to>
      <xdr:col>85</xdr:col>
      <xdr:colOff>66675</xdr:colOff>
      <xdr:row>15</xdr:row>
      <xdr:rowOff>32385</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603480" y="260413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62230</xdr:rowOff>
    </xdr:from>
    <xdr:ext cx="502285" cy="26543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2087860" y="2462530"/>
          <a:ext cx="50228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168910</xdr:rowOff>
    </xdr:from>
    <xdr:to>
      <xdr:col>85</xdr:col>
      <xdr:colOff>66675</xdr:colOff>
      <xdr:row>12</xdr:row>
      <xdr:rowOff>168910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603480" y="22263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23495</xdr:rowOff>
    </xdr:from>
    <xdr:ext cx="502285" cy="26479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2087860" y="2080895"/>
          <a:ext cx="502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129540</xdr:rowOff>
    </xdr:from>
    <xdr:to>
      <xdr:col>85</xdr:col>
      <xdr:colOff>66675</xdr:colOff>
      <xdr:row>10</xdr:row>
      <xdr:rowOff>129540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603480" y="1844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160020</xdr:rowOff>
    </xdr:from>
    <xdr:ext cx="502285" cy="26479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2087860" y="1703070"/>
          <a:ext cx="502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129540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603480" y="1844040"/>
          <a:ext cx="468122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118110</xdr:rowOff>
    </xdr:from>
    <xdr:to>
      <xdr:col>82</xdr:col>
      <xdr:colOff>107950</xdr:colOff>
      <xdr:row>20</xdr:row>
      <xdr:rowOff>106045</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718280" y="2346960"/>
          <a:ext cx="0" cy="1188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78105</xdr:rowOff>
    </xdr:from>
    <xdr:ext cx="756285" cy="260350"/>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807180" y="3507105"/>
          <a:ext cx="756285"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106045</xdr:rowOff>
    </xdr:from>
    <xdr:to>
      <xdr:col>82</xdr:col>
      <xdr:colOff>196850</xdr:colOff>
      <xdr:row>20</xdr:row>
      <xdr:rowOff>106045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629380" y="3535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31115</xdr:rowOff>
    </xdr:from>
    <xdr:ext cx="756285" cy="26098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807180" y="2088515"/>
          <a:ext cx="75628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118110</xdr:rowOff>
    </xdr:from>
    <xdr:to>
      <xdr:col>82</xdr:col>
      <xdr:colOff>196850</xdr:colOff>
      <xdr:row>13</xdr:row>
      <xdr:rowOff>118110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629380" y="2346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64135</xdr:rowOff>
    </xdr:from>
    <xdr:to>
      <xdr:col>82</xdr:col>
      <xdr:colOff>107950</xdr:colOff>
      <xdr:row>19</xdr:row>
      <xdr:rowOff>133985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869920" y="3321685"/>
          <a:ext cx="84836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164465</xdr:rowOff>
    </xdr:from>
    <xdr:ext cx="756285" cy="26479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807180" y="2736215"/>
          <a:ext cx="75628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147955</xdr:rowOff>
    </xdr:from>
    <xdr:to>
      <xdr:col>82</xdr:col>
      <xdr:colOff>158750</xdr:colOff>
      <xdr:row>17</xdr:row>
      <xdr:rowOff>76835</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667480" y="289115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133985</xdr:rowOff>
    </xdr:from>
    <xdr:to>
      <xdr:col>78</xdr:col>
      <xdr:colOff>69850</xdr:colOff>
      <xdr:row>20</xdr:row>
      <xdr:rowOff>44450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968220" y="3391535"/>
          <a:ext cx="9017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109220</xdr:rowOff>
    </xdr:from>
    <xdr:to>
      <xdr:col>78</xdr:col>
      <xdr:colOff>120650</xdr:colOff>
      <xdr:row>17</xdr:row>
      <xdr:rowOff>37465</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819120" y="28524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47625</xdr:rowOff>
    </xdr:from>
    <xdr:ext cx="736600" cy="26416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483840" y="2619375"/>
          <a:ext cx="7366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19</xdr:row>
      <xdr:rowOff>32385</xdr:rowOff>
    </xdr:from>
    <xdr:to>
      <xdr:col>73</xdr:col>
      <xdr:colOff>180975</xdr:colOff>
      <xdr:row>20</xdr:row>
      <xdr:rowOff>44450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4069060" y="3289935"/>
          <a:ext cx="899160" cy="183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86360</xdr:rowOff>
    </xdr:from>
    <xdr:to>
      <xdr:col>74</xdr:col>
      <xdr:colOff>31750</xdr:colOff>
      <xdr:row>17</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917420" y="2829560"/>
          <a:ext cx="1041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24765</xdr:rowOff>
    </xdr:from>
    <xdr:ext cx="762000" cy="26479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584680" y="259651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18</xdr:row>
      <xdr:rowOff>99060</xdr:rowOff>
    </xdr:from>
    <xdr:to>
      <xdr:col>69</xdr:col>
      <xdr:colOff>92075</xdr:colOff>
      <xdr:row>19</xdr:row>
      <xdr:rowOff>32385</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169900" y="3185160"/>
          <a:ext cx="89916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38735</xdr:rowOff>
    </xdr:from>
    <xdr:to>
      <xdr:col>69</xdr:col>
      <xdr:colOff>142875</xdr:colOff>
      <xdr:row>16</xdr:row>
      <xdr:rowOff>143510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4018260" y="278193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153035</xdr:rowOff>
    </xdr:from>
    <xdr:ext cx="756285" cy="26543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82980" y="2553335"/>
          <a:ext cx="75628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69850</xdr:rowOff>
    </xdr:from>
    <xdr:to>
      <xdr:col>65</xdr:col>
      <xdr:colOff>53975</xdr:colOff>
      <xdr:row>16</xdr:row>
      <xdr:rowOff>171450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116560" y="281305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9525</xdr:rowOff>
    </xdr:from>
    <xdr:ext cx="756285" cy="26035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3820" y="2581275"/>
          <a:ext cx="756285"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71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499840" y="41249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2000" cy="25971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651480" y="41249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971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749780" y="41249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71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850620" y="41249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6285" cy="25971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948920" y="4124960"/>
          <a:ext cx="75628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19</xdr:row>
      <xdr:rowOff>11430</xdr:rowOff>
    </xdr:from>
    <xdr:to>
      <xdr:col>82</xdr:col>
      <xdr:colOff>158750</xdr:colOff>
      <xdr:row>19</xdr:row>
      <xdr:rowOff>115570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667480" y="326898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158750</xdr:rowOff>
    </xdr:from>
    <xdr:ext cx="756285" cy="260350"/>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807180" y="3244850"/>
          <a:ext cx="756285"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19</xdr:row>
      <xdr:rowOff>81915</xdr:rowOff>
    </xdr:from>
    <xdr:to>
      <xdr:col>78</xdr:col>
      <xdr:colOff>120650</xdr:colOff>
      <xdr:row>20</xdr:row>
      <xdr:rowOff>10160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819120" y="33394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170180</xdr:rowOff>
    </xdr:from>
    <xdr:ext cx="73660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483840" y="3427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19</xdr:row>
      <xdr:rowOff>167640</xdr:rowOff>
    </xdr:from>
    <xdr:to>
      <xdr:col>74</xdr:col>
      <xdr:colOff>31750</xdr:colOff>
      <xdr:row>20</xdr:row>
      <xdr:rowOff>95885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917420" y="3425190"/>
          <a:ext cx="1041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80645</xdr:rowOff>
    </xdr:from>
    <xdr:ext cx="762000" cy="26479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584680" y="35096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18</xdr:row>
      <xdr:rowOff>156210</xdr:rowOff>
    </xdr:from>
    <xdr:to>
      <xdr:col>69</xdr:col>
      <xdr:colOff>142875</xdr:colOff>
      <xdr:row>19</xdr:row>
      <xdr:rowOff>84455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018260" y="32423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68580</xdr:rowOff>
    </xdr:from>
    <xdr:ext cx="756285" cy="26479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682980" y="3326130"/>
          <a:ext cx="756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18</xdr:row>
      <xdr:rowOff>46990</xdr:rowOff>
    </xdr:from>
    <xdr:to>
      <xdr:col>65</xdr:col>
      <xdr:colOff>53975</xdr:colOff>
      <xdr:row>18</xdr:row>
      <xdr:rowOff>150495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116560" y="3133090"/>
          <a:ext cx="1041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135255</xdr:rowOff>
    </xdr:from>
    <xdr:ext cx="756285" cy="26035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783820" y="3221355"/>
          <a:ext cx="756285"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71120</xdr:rowOff>
    </xdr:from>
    <xdr:to>
      <xdr:col>26</xdr:col>
      <xdr:colOff>184150</xdr:colOff>
      <xdr:row>49</xdr:row>
      <xdr:rowOff>45720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9620" y="812927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136525</xdr:rowOff>
    </xdr:from>
    <xdr:to>
      <xdr:col>34</xdr:col>
      <xdr:colOff>120650</xdr:colOff>
      <xdr:row>49</xdr:row>
      <xdr:rowOff>45720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463540" y="8194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156210</xdr:rowOff>
    </xdr:from>
    <xdr:to>
      <xdr:col>34</xdr:col>
      <xdr:colOff>120650</xdr:colOff>
      <xdr:row>50</xdr:row>
      <xdr:rowOff>65405</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463540" y="8385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136525</xdr:rowOff>
    </xdr:from>
    <xdr:to>
      <xdr:col>42</xdr:col>
      <xdr:colOff>82550</xdr:colOff>
      <xdr:row>49</xdr:row>
      <xdr:rowOff>45720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175500" y="8194675"/>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156210</xdr:rowOff>
    </xdr:from>
    <xdr:to>
      <xdr:col>42</xdr:col>
      <xdr:colOff>82550</xdr:colOff>
      <xdr:row>50</xdr:row>
      <xdr:rowOff>65405</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175500" y="8385810"/>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136525</xdr:rowOff>
    </xdr:from>
    <xdr:to>
      <xdr:col>51</xdr:col>
      <xdr:colOff>22225</xdr:colOff>
      <xdr:row>49</xdr:row>
      <xdr:rowOff>45720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808720" y="8194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43</xdr:col>
      <xdr:colOff>98425</xdr:colOff>
      <xdr:row>48</xdr:row>
      <xdr:rowOff>156210</xdr:rowOff>
    </xdr:from>
    <xdr:to>
      <xdr:col>51</xdr:col>
      <xdr:colOff>22225</xdr:colOff>
      <xdr:row>50</xdr:row>
      <xdr:rowOff>65405</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808720" y="8385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129540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9620" y="8702040"/>
          <a:ext cx="468122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129540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86120" y="8702040"/>
          <a:ext cx="5402580" cy="2283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129540</xdr:rowOff>
    </xdr:from>
    <xdr:to>
      <xdr:col>47</xdr:col>
      <xdr:colOff>187325</xdr:colOff>
      <xdr:row>52</xdr:row>
      <xdr:rowOff>38735</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849620" y="8702040"/>
          <a:ext cx="38582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104140</xdr:rowOff>
    </xdr:from>
    <xdr:to>
      <xdr:col>54</xdr:col>
      <xdr:colOff>95250</xdr:colOff>
      <xdr:row>63</xdr:row>
      <xdr:rowOff>123825</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90260" y="9019540"/>
          <a:ext cx="51435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各種給付金（電気・ガス・食料品等各高等緊急支援給付金、物価高騰対策給付金等）が全体で72,710千円減少したことにより、前年対比0.2ポイント減少した。しかし、類似団体平均を2.8ポイントと大きく上回る状況が続いている。これは、障害者自立支援給付費（扶助費全体の約50.5％）の影響が大きいためで、扶助費全体としては、前年より減少しているが、障害者自立支援給付費は増加している。また、今後、高齢化の進行に伴い、老人福祉に係る歳出の増加も予想され、扶助費の更なる増加が見込まれる。</a:t>
          </a:r>
        </a:p>
        <a:p>
          <a:pPr marL="0" marR="0" lvl="0" indent="0"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dr:col>3</xdr:col>
      <xdr:colOff>123825</xdr:colOff>
      <xdr:row>49</xdr:row>
      <xdr:rowOff>110490</xdr:rowOff>
    </xdr:from>
    <xdr:ext cx="292735" cy="227330"/>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31520" y="8511540"/>
          <a:ext cx="292735" cy="2273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9620" y="10985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43180</xdr:rowOff>
    </xdr:from>
    <xdr:ext cx="508000" cy="26035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6540" y="10844530"/>
          <a:ext cx="50800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149225</xdr:rowOff>
    </xdr:from>
    <xdr:to>
      <xdr:col>26</xdr:col>
      <xdr:colOff>184150</xdr:colOff>
      <xdr:row>61</xdr:row>
      <xdr:rowOff>149225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9620" y="1060767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8000" cy="26543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6540" y="10462260"/>
          <a:ext cx="508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110490</xdr:rowOff>
    </xdr:from>
    <xdr:to>
      <xdr:col>26</xdr:col>
      <xdr:colOff>184150</xdr:colOff>
      <xdr:row>59</xdr:row>
      <xdr:rowOff>110490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9620" y="10226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140335</xdr:rowOff>
    </xdr:from>
    <xdr:ext cx="508000" cy="26479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6540" y="10084435"/>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71120</xdr:rowOff>
    </xdr:from>
    <xdr:to>
      <xdr:col>26</xdr:col>
      <xdr:colOff>184150</xdr:colOff>
      <xdr:row>57</xdr:row>
      <xdr:rowOff>71120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9620" y="98437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101600</xdr:rowOff>
    </xdr:from>
    <xdr:ext cx="508000" cy="26035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6540" y="9702800"/>
          <a:ext cx="50800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32385</xdr:rowOff>
    </xdr:from>
    <xdr:to>
      <xdr:col>26</xdr:col>
      <xdr:colOff>184150</xdr:colOff>
      <xdr:row>55</xdr:row>
      <xdr:rowOff>32385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9620" y="946213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62230</xdr:rowOff>
    </xdr:from>
    <xdr:ext cx="508000" cy="26543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6540" y="9320530"/>
          <a:ext cx="508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168910</xdr:rowOff>
    </xdr:from>
    <xdr:to>
      <xdr:col>26</xdr:col>
      <xdr:colOff>184150</xdr:colOff>
      <xdr:row>52</xdr:row>
      <xdr:rowOff>168910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9620" y="90843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23495</xdr:rowOff>
    </xdr:from>
    <xdr:ext cx="508000" cy="26479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6540" y="8938895"/>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129540</xdr:rowOff>
    </xdr:from>
    <xdr:to>
      <xdr:col>26</xdr:col>
      <xdr:colOff>184150</xdr:colOff>
      <xdr:row>50</xdr:row>
      <xdr:rowOff>129540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9620" y="8702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160020</xdr:rowOff>
    </xdr:from>
    <xdr:ext cx="508000" cy="26479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6540" y="8561070"/>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129540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9620" y="8702040"/>
          <a:ext cx="468122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110490</xdr:rowOff>
    </xdr:from>
    <xdr:to>
      <xdr:col>24</xdr:col>
      <xdr:colOff>25400</xdr:colOff>
      <xdr:row>61</xdr:row>
      <xdr:rowOff>32385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86960" y="9197340"/>
          <a:ext cx="0" cy="1293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3810</xdr:rowOff>
    </xdr:from>
    <xdr:ext cx="756285" cy="265430"/>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75860" y="10462260"/>
          <a:ext cx="75628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32385</xdr:rowOff>
    </xdr:from>
    <xdr:to>
      <xdr:col>24</xdr:col>
      <xdr:colOff>114300</xdr:colOff>
      <xdr:row>61</xdr:row>
      <xdr:rowOff>32385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95520" y="10490835"/>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23495</xdr:rowOff>
    </xdr:from>
    <xdr:ext cx="756285" cy="26479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75860" y="8938895"/>
          <a:ext cx="756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110490</xdr:rowOff>
    </xdr:from>
    <xdr:to>
      <xdr:col>24</xdr:col>
      <xdr:colOff>114300</xdr:colOff>
      <xdr:row>53</xdr:row>
      <xdr:rowOff>110490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95520" y="919734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110490</xdr:rowOff>
    </xdr:from>
    <xdr:to>
      <xdr:col>24</xdr:col>
      <xdr:colOff>25400</xdr:colOff>
      <xdr:row>59</xdr:row>
      <xdr:rowOff>149225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036060" y="10226040"/>
          <a:ext cx="8509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55880</xdr:rowOff>
    </xdr:from>
    <xdr:ext cx="756285" cy="259080"/>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75860" y="9485630"/>
          <a:ext cx="756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38735</xdr:rowOff>
    </xdr:from>
    <xdr:to>
      <xdr:col>24</xdr:col>
      <xdr:colOff>76200</xdr:colOff>
      <xdr:row>56</xdr:row>
      <xdr:rowOff>143510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833620" y="9639935"/>
          <a:ext cx="10414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12700</xdr:rowOff>
    </xdr:from>
    <xdr:to>
      <xdr:col>19</xdr:col>
      <xdr:colOff>187325</xdr:colOff>
      <xdr:row>59</xdr:row>
      <xdr:rowOff>149225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136900" y="10128250"/>
          <a:ext cx="89916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38735</xdr:rowOff>
    </xdr:from>
    <xdr:to>
      <xdr:col>20</xdr:col>
      <xdr:colOff>38100</xdr:colOff>
      <xdr:row>56</xdr:row>
      <xdr:rowOff>143510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85260" y="9639935"/>
          <a:ext cx="10414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153035</xdr:rowOff>
    </xdr:from>
    <xdr:ext cx="730885" cy="265430"/>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52520" y="9411335"/>
          <a:ext cx="73088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59</xdr:row>
      <xdr:rowOff>12700</xdr:rowOff>
    </xdr:from>
    <xdr:to>
      <xdr:col>15</xdr:col>
      <xdr:colOff>98425</xdr:colOff>
      <xdr:row>59</xdr:row>
      <xdr:rowOff>71120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37740" y="10128250"/>
          <a:ext cx="89916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156210</xdr:rowOff>
    </xdr:from>
    <xdr:to>
      <xdr:col>15</xdr:col>
      <xdr:colOff>149225</xdr:colOff>
      <xdr:row>56</xdr:row>
      <xdr:rowOff>84455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86100" y="95859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94615</xdr:rowOff>
    </xdr:from>
    <xdr:ext cx="756285" cy="26352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50820" y="9352915"/>
          <a:ext cx="75628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59</xdr:row>
      <xdr:rowOff>71120</xdr:rowOff>
    </xdr:from>
    <xdr:to>
      <xdr:col>11</xdr:col>
      <xdr:colOff>9525</xdr:colOff>
      <xdr:row>60</xdr:row>
      <xdr:rowOff>71120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36040" y="10186670"/>
          <a:ext cx="9017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104140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84400" y="9601200"/>
          <a:ext cx="10414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114300</xdr:rowOff>
    </xdr:from>
    <xdr:ext cx="756285" cy="26479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51660" y="9372600"/>
          <a:ext cx="756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38735</xdr:rowOff>
    </xdr:from>
    <xdr:to>
      <xdr:col>6</xdr:col>
      <xdr:colOff>171450</xdr:colOff>
      <xdr:row>56</xdr:row>
      <xdr:rowOff>143510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85240" y="963993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153035</xdr:rowOff>
    </xdr:from>
    <xdr:ext cx="762000" cy="26543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49960" y="94113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56285" cy="25971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68520" y="10982960"/>
          <a:ext cx="75628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71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817620" y="109829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2000" cy="25971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918460" y="109829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56285" cy="25971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2016760" y="10982960"/>
          <a:ext cx="75628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56285" cy="25971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17600" y="10982960"/>
          <a:ext cx="75628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59</xdr:row>
      <xdr:rowOff>58420</xdr:rowOff>
    </xdr:from>
    <xdr:to>
      <xdr:col>24</xdr:col>
      <xdr:colOff>76200</xdr:colOff>
      <xdr:row>59</xdr:row>
      <xdr:rowOff>161925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833620" y="10173970"/>
          <a:ext cx="1041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29845</xdr:rowOff>
    </xdr:from>
    <xdr:ext cx="756285" cy="26225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75860" y="10145395"/>
          <a:ext cx="75628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59</xdr:row>
      <xdr:rowOff>97790</xdr:rowOff>
    </xdr:from>
    <xdr:to>
      <xdr:col>20</xdr:col>
      <xdr:colOff>38100</xdr:colOff>
      <xdr:row>60</xdr:row>
      <xdr:rowOff>26035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85260" y="10213340"/>
          <a:ext cx="1041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10160</xdr:rowOff>
    </xdr:from>
    <xdr:ext cx="730885" cy="25971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52520" y="10297160"/>
          <a:ext cx="73088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58</xdr:row>
      <xdr:rowOff>136525</xdr:rowOff>
    </xdr:from>
    <xdr:to>
      <xdr:col>15</xdr:col>
      <xdr:colOff>149225</xdr:colOff>
      <xdr:row>59</xdr:row>
      <xdr:rowOff>65405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86100" y="1008062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48895</xdr:rowOff>
    </xdr:from>
    <xdr:ext cx="756285" cy="26416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50820" y="10164445"/>
          <a:ext cx="75628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59</xdr:row>
      <xdr:rowOff>19685</xdr:rowOff>
    </xdr:from>
    <xdr:to>
      <xdr:col>11</xdr:col>
      <xdr:colOff>60325</xdr:colOff>
      <xdr:row>59</xdr:row>
      <xdr:rowOff>123825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84400" y="10135235"/>
          <a:ext cx="10414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107315</xdr:rowOff>
    </xdr:from>
    <xdr:ext cx="756285" cy="26479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51660" y="10222865"/>
          <a:ext cx="756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60</xdr:row>
      <xdr:rowOff>19685</xdr:rowOff>
    </xdr:from>
    <xdr:to>
      <xdr:col>6</xdr:col>
      <xdr:colOff>171450</xdr:colOff>
      <xdr:row>60</xdr:row>
      <xdr:rowOff>123825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85240" y="1030668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107315</xdr:rowOff>
    </xdr:from>
    <xdr:ext cx="762000" cy="26479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49960" y="1039431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71120</xdr:rowOff>
    </xdr:from>
    <xdr:to>
      <xdr:col>85</xdr:col>
      <xdr:colOff>66675</xdr:colOff>
      <xdr:row>49</xdr:row>
      <xdr:rowOff>45720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603480" y="812927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136525</xdr:rowOff>
    </xdr:from>
    <xdr:to>
      <xdr:col>93</xdr:col>
      <xdr:colOff>3175</xdr:colOff>
      <xdr:row>49</xdr:row>
      <xdr:rowOff>45720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297400" y="8194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156210</xdr:rowOff>
    </xdr:from>
    <xdr:to>
      <xdr:col>93</xdr:col>
      <xdr:colOff>3175</xdr:colOff>
      <xdr:row>50</xdr:row>
      <xdr:rowOff>65405</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297400" y="8385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136525</xdr:rowOff>
    </xdr:from>
    <xdr:to>
      <xdr:col>100</xdr:col>
      <xdr:colOff>165100</xdr:colOff>
      <xdr:row>49</xdr:row>
      <xdr:rowOff>45720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9006820" y="8194675"/>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156210</xdr:rowOff>
    </xdr:from>
    <xdr:to>
      <xdr:col>100</xdr:col>
      <xdr:colOff>165100</xdr:colOff>
      <xdr:row>50</xdr:row>
      <xdr:rowOff>65405</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9006820" y="8385810"/>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136525</xdr:rowOff>
    </xdr:from>
    <xdr:to>
      <xdr:col>109</xdr:col>
      <xdr:colOff>104775</xdr:colOff>
      <xdr:row>49</xdr:row>
      <xdr:rowOff>45720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640040" y="8194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101</xdr:col>
      <xdr:colOff>180975</xdr:colOff>
      <xdr:row>48</xdr:row>
      <xdr:rowOff>156210</xdr:rowOff>
    </xdr:from>
    <xdr:to>
      <xdr:col>109</xdr:col>
      <xdr:colOff>104775</xdr:colOff>
      <xdr:row>50</xdr:row>
      <xdr:rowOff>65405</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640040" y="8385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129540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603480" y="8702040"/>
          <a:ext cx="468122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129540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617440" y="8702040"/>
          <a:ext cx="5402580" cy="2283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129540</xdr:rowOff>
    </xdr:from>
    <xdr:to>
      <xdr:col>106</xdr:col>
      <xdr:colOff>69850</xdr:colOff>
      <xdr:row>52</xdr:row>
      <xdr:rowOff>38735</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683480" y="8702040"/>
          <a:ext cx="38582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104140</xdr:rowOff>
    </xdr:from>
    <xdr:to>
      <xdr:col>112</xdr:col>
      <xdr:colOff>177800</xdr:colOff>
      <xdr:row>63</xdr:row>
      <xdr:rowOff>123825</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721580" y="9019540"/>
          <a:ext cx="51435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endParaRPr kumimoji="1" lang="ja-JP" altLang="en-US" sz="7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・その他の経費で</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は</a:t>
          </a:r>
          <a:r>
            <a:rPr kumimoji="1" lang="ja-JP" altLang="ja-JP" sz="1100" b="0" i="0" baseline="0">
              <a:solidFill>
                <a:sysClr val="windowText" lastClr="000000"/>
              </a:solidFill>
              <a:effectLst/>
              <a:latin typeface="+mn-lt"/>
              <a:ea typeface="+mn-ea"/>
              <a:cs typeface="+mn-cs"/>
            </a:rPr>
            <a:t>繰</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出金が大きな割合を占めているが、下水道会計の公営企業化による</a:t>
          </a:r>
          <a:r>
            <a:rPr kumimoji="1" lang="ja-JP" altLang="ja-JP" sz="1100" b="0" i="0" baseline="0">
              <a:solidFill>
                <a:sysClr val="windowText" lastClr="000000"/>
              </a:solidFill>
              <a:effectLst/>
              <a:latin typeface="+mn-lt"/>
              <a:ea typeface="+mn-ea"/>
              <a:cs typeface="+mn-cs"/>
            </a:rPr>
            <a:t>繰</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出金の補助金への変更や、国民健康保険事業勘定特別会計</a:t>
          </a:r>
          <a:r>
            <a:rPr kumimoji="1" lang="ja-JP" altLang="ja-JP" sz="1100" b="0" i="0" baseline="0">
              <a:solidFill>
                <a:sysClr val="windowText" lastClr="000000"/>
              </a:solidFill>
              <a:effectLst/>
              <a:latin typeface="+mn-lt"/>
              <a:ea typeface="+mn-ea"/>
              <a:cs typeface="+mn-cs"/>
            </a:rPr>
            <a:t>繰</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出金の減少により、その他に係る経常収支比率は0.6ポイント減少した。しかし、後期高齢者医療特別会計</a:t>
          </a:r>
          <a:r>
            <a:rPr kumimoji="1" lang="ja-JP" altLang="ja-JP" sz="1100" b="0" i="0" baseline="0">
              <a:solidFill>
                <a:sysClr val="windowText" lastClr="000000"/>
              </a:solidFill>
              <a:effectLst/>
              <a:latin typeface="+mn-lt"/>
              <a:ea typeface="+mn-ea"/>
              <a:cs typeface="+mn-cs"/>
            </a:rPr>
            <a:t>繰</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出金は増加傾向で推移しており、引き続き、特別会計において、歳入確保や経費削減を図る必要がある。</a:t>
          </a:r>
        </a:p>
      </xdr:txBody>
    </xdr:sp>
    <xdr:clientData/>
  </xdr:twoCellAnchor>
  <xdr:oneCellAnchor>
    <xdr:from>
      <xdr:col>62</xdr:col>
      <xdr:colOff>6350</xdr:colOff>
      <xdr:row>49</xdr:row>
      <xdr:rowOff>110490</xdr:rowOff>
    </xdr:from>
    <xdr:ext cx="292735" cy="227330"/>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565380" y="8511540"/>
          <a:ext cx="292735" cy="2273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603480" y="10985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43180</xdr:rowOff>
    </xdr:from>
    <xdr:ext cx="502285" cy="26035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087860" y="10844530"/>
          <a:ext cx="502285"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29845</xdr:rowOff>
    </xdr:from>
    <xdr:to>
      <xdr:col>85</xdr:col>
      <xdr:colOff>66675</xdr:colOff>
      <xdr:row>62</xdr:row>
      <xdr:rowOff>29845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603480" y="1065974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59690</xdr:rowOff>
    </xdr:from>
    <xdr:ext cx="502285" cy="26479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087860" y="10518140"/>
          <a:ext cx="502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46355</xdr:rowOff>
    </xdr:from>
    <xdr:to>
      <xdr:col>85</xdr:col>
      <xdr:colOff>66675</xdr:colOff>
      <xdr:row>60</xdr:row>
      <xdr:rowOff>46355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603480" y="1033335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76200</xdr:rowOff>
    </xdr:from>
    <xdr:ext cx="502285" cy="26162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087860" y="10191750"/>
          <a:ext cx="50228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63500</xdr:rowOff>
    </xdr:from>
    <xdr:to>
      <xdr:col>85</xdr:col>
      <xdr:colOff>66675</xdr:colOff>
      <xdr:row>58</xdr:row>
      <xdr:rowOff>63500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603480" y="100076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92710</xdr:rowOff>
    </xdr:from>
    <xdr:ext cx="502285" cy="26352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087860" y="9865360"/>
          <a:ext cx="50228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80010</xdr:rowOff>
    </xdr:from>
    <xdr:to>
      <xdr:col>85</xdr:col>
      <xdr:colOff>66675</xdr:colOff>
      <xdr:row>56</xdr:row>
      <xdr:rowOff>80010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603480" y="96812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109855</xdr:rowOff>
    </xdr:from>
    <xdr:ext cx="502285" cy="26225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2087860" y="9539605"/>
          <a:ext cx="50228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96520</xdr:rowOff>
    </xdr:from>
    <xdr:to>
      <xdr:col>85</xdr:col>
      <xdr:colOff>66675</xdr:colOff>
      <xdr:row>54</xdr:row>
      <xdr:rowOff>96520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603480" y="935482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126365</xdr:rowOff>
    </xdr:from>
    <xdr:ext cx="502285" cy="26416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2087860" y="9213215"/>
          <a:ext cx="50228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113030</xdr:rowOff>
    </xdr:from>
    <xdr:to>
      <xdr:col>85</xdr:col>
      <xdr:colOff>66675</xdr:colOff>
      <xdr:row>52</xdr:row>
      <xdr:rowOff>113030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603480" y="902843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143510</xdr:rowOff>
    </xdr:from>
    <xdr:ext cx="502285" cy="26289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2087860" y="8887460"/>
          <a:ext cx="50228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129540</xdr:rowOff>
    </xdr:from>
    <xdr:to>
      <xdr:col>85</xdr:col>
      <xdr:colOff>66675</xdr:colOff>
      <xdr:row>50</xdr:row>
      <xdr:rowOff>129540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603480" y="8702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160020</xdr:rowOff>
    </xdr:from>
    <xdr:ext cx="502285" cy="26479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2087860" y="8561070"/>
          <a:ext cx="502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129540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603480" y="8702040"/>
          <a:ext cx="468122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113030</xdr:rowOff>
    </xdr:from>
    <xdr:to>
      <xdr:col>82</xdr:col>
      <xdr:colOff>107950</xdr:colOff>
      <xdr:row>61</xdr:row>
      <xdr:rowOff>104775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718280" y="9028430"/>
          <a:ext cx="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76200</xdr:rowOff>
    </xdr:from>
    <xdr:ext cx="756285" cy="261620"/>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807180" y="10534650"/>
          <a:ext cx="75628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15.4</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104775</xdr:rowOff>
    </xdr:from>
    <xdr:to>
      <xdr:col>82</xdr:col>
      <xdr:colOff>196850</xdr:colOff>
      <xdr:row>61</xdr:row>
      <xdr:rowOff>104775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629380" y="10563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26035</xdr:rowOff>
    </xdr:from>
    <xdr:ext cx="756285" cy="26479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807180" y="8769985"/>
          <a:ext cx="756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113030</xdr:rowOff>
    </xdr:from>
    <xdr:to>
      <xdr:col>82</xdr:col>
      <xdr:colOff>196850</xdr:colOff>
      <xdr:row>52</xdr:row>
      <xdr:rowOff>113030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629380" y="9028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54610</xdr:rowOff>
    </xdr:from>
    <xdr:to>
      <xdr:col>82</xdr:col>
      <xdr:colOff>107950</xdr:colOff>
      <xdr:row>59</xdr:row>
      <xdr:rowOff>155575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869920" y="10170160"/>
          <a:ext cx="84836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170180</xdr:rowOff>
    </xdr:from>
    <xdr:ext cx="756285" cy="259080"/>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807180" y="9771380"/>
          <a:ext cx="756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153035</xdr:rowOff>
    </xdr:from>
    <xdr:to>
      <xdr:col>82</xdr:col>
      <xdr:colOff>158750</xdr:colOff>
      <xdr:row>58</xdr:row>
      <xdr:rowOff>81915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667480" y="99256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121920</xdr:rowOff>
    </xdr:from>
    <xdr:to>
      <xdr:col>78</xdr:col>
      <xdr:colOff>69850</xdr:colOff>
      <xdr:row>59</xdr:row>
      <xdr:rowOff>155575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968220" y="10237470"/>
          <a:ext cx="9017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19685</xdr:rowOff>
    </xdr:from>
    <xdr:to>
      <xdr:col>78</xdr:col>
      <xdr:colOff>120650</xdr:colOff>
      <xdr:row>59</xdr:row>
      <xdr:rowOff>123825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819120" y="1013523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133985</xdr:rowOff>
    </xdr:from>
    <xdr:ext cx="736600" cy="26098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83840" y="9906635"/>
          <a:ext cx="73660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59</xdr:row>
      <xdr:rowOff>121920</xdr:rowOff>
    </xdr:from>
    <xdr:to>
      <xdr:col>73</xdr:col>
      <xdr:colOff>180975</xdr:colOff>
      <xdr:row>61</xdr:row>
      <xdr:rowOff>54610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4069060" y="10237470"/>
          <a:ext cx="899160" cy="275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19685</xdr:rowOff>
    </xdr:from>
    <xdr:to>
      <xdr:col>74</xdr:col>
      <xdr:colOff>31750</xdr:colOff>
      <xdr:row>59</xdr:row>
      <xdr:rowOff>123825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917420" y="10135235"/>
          <a:ext cx="10414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133985</xdr:rowOff>
    </xdr:from>
    <xdr:ext cx="762000" cy="26098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84680" y="9906635"/>
          <a:ext cx="76200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61</xdr:row>
      <xdr:rowOff>54610</xdr:rowOff>
    </xdr:from>
    <xdr:to>
      <xdr:col>69</xdr:col>
      <xdr:colOff>92075</xdr:colOff>
      <xdr:row>61</xdr:row>
      <xdr:rowOff>121920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169900" y="10513060"/>
          <a:ext cx="89916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161925</xdr:rowOff>
    </xdr:from>
    <xdr:to>
      <xdr:col>69</xdr:col>
      <xdr:colOff>142875</xdr:colOff>
      <xdr:row>59</xdr:row>
      <xdr:rowOff>90170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4018260" y="101060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100965</xdr:rowOff>
    </xdr:from>
    <xdr:ext cx="756285" cy="26035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82980" y="9873615"/>
          <a:ext cx="756285"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59</xdr:row>
      <xdr:rowOff>103505</xdr:rowOff>
    </xdr:from>
    <xdr:to>
      <xdr:col>65</xdr:col>
      <xdr:colOff>53975</xdr:colOff>
      <xdr:row>60</xdr:row>
      <xdr:rowOff>31750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116560" y="10219055"/>
          <a:ext cx="1041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42545</xdr:rowOff>
    </xdr:from>
    <xdr:ext cx="756285" cy="26098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3820" y="9986645"/>
          <a:ext cx="75628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71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499840" y="109829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2000" cy="25971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651480" y="109829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971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749780" y="109829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71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850620" y="109829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6285" cy="25971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948920" y="10982960"/>
          <a:ext cx="75628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59</xdr:row>
      <xdr:rowOff>2540</xdr:rowOff>
    </xdr:from>
    <xdr:to>
      <xdr:col>82</xdr:col>
      <xdr:colOff>158750</xdr:colOff>
      <xdr:row>59</xdr:row>
      <xdr:rowOff>106045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667480" y="1011809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149225</xdr:rowOff>
    </xdr:from>
    <xdr:ext cx="756285" cy="26352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807180" y="10093325"/>
          <a:ext cx="75628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59</xdr:row>
      <xdr:rowOff>103505</xdr:rowOff>
    </xdr:from>
    <xdr:to>
      <xdr:col>78</xdr:col>
      <xdr:colOff>120650</xdr:colOff>
      <xdr:row>60</xdr:row>
      <xdr:rowOff>31750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819120" y="102190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15875</xdr:rowOff>
    </xdr:from>
    <xdr:ext cx="736600" cy="26352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483840" y="10302875"/>
          <a:ext cx="7366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59</xdr:row>
      <xdr:rowOff>69215</xdr:rowOff>
    </xdr:from>
    <xdr:to>
      <xdr:col>74</xdr:col>
      <xdr:colOff>31750</xdr:colOff>
      <xdr:row>59</xdr:row>
      <xdr:rowOff>171450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917420" y="10184765"/>
          <a:ext cx="10414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158115</xdr:rowOff>
    </xdr:from>
    <xdr:ext cx="762000" cy="26035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584680" y="10273665"/>
          <a:ext cx="76200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61</xdr:row>
      <xdr:rowOff>2540</xdr:rowOff>
    </xdr:from>
    <xdr:to>
      <xdr:col>69</xdr:col>
      <xdr:colOff>142875</xdr:colOff>
      <xdr:row>61</xdr:row>
      <xdr:rowOff>106045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018260" y="1046099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90805</xdr:rowOff>
    </xdr:from>
    <xdr:ext cx="756285"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682980" y="1054925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61</xdr:row>
      <xdr:rowOff>69215</xdr:rowOff>
    </xdr:from>
    <xdr:to>
      <xdr:col>65</xdr:col>
      <xdr:colOff>53975</xdr:colOff>
      <xdr:row>61</xdr:row>
      <xdr:rowOff>171450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116560" y="10527665"/>
          <a:ext cx="10414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158115</xdr:rowOff>
    </xdr:from>
    <xdr:ext cx="756285" cy="260350"/>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783820" y="10616565"/>
          <a:ext cx="756285"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71120</xdr:rowOff>
    </xdr:from>
    <xdr:to>
      <xdr:col>85</xdr:col>
      <xdr:colOff>66675</xdr:colOff>
      <xdr:row>29</xdr:row>
      <xdr:rowOff>45720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603480" y="470027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136525</xdr:rowOff>
    </xdr:from>
    <xdr:to>
      <xdr:col>93</xdr:col>
      <xdr:colOff>3175</xdr:colOff>
      <xdr:row>29</xdr:row>
      <xdr:rowOff>45720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297400" y="4765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156210</xdr:rowOff>
    </xdr:from>
    <xdr:to>
      <xdr:col>93</xdr:col>
      <xdr:colOff>3175</xdr:colOff>
      <xdr:row>30</xdr:row>
      <xdr:rowOff>65405</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297400" y="4956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136525</xdr:rowOff>
    </xdr:from>
    <xdr:to>
      <xdr:col>100</xdr:col>
      <xdr:colOff>165100</xdr:colOff>
      <xdr:row>29</xdr:row>
      <xdr:rowOff>45720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9006820" y="4765675"/>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156210</xdr:rowOff>
    </xdr:from>
    <xdr:to>
      <xdr:col>100</xdr:col>
      <xdr:colOff>165100</xdr:colOff>
      <xdr:row>30</xdr:row>
      <xdr:rowOff>65405</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9006820" y="4956810"/>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136525</xdr:rowOff>
    </xdr:from>
    <xdr:to>
      <xdr:col>109</xdr:col>
      <xdr:colOff>104775</xdr:colOff>
      <xdr:row>29</xdr:row>
      <xdr:rowOff>45720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640040" y="4765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101</xdr:col>
      <xdr:colOff>180975</xdr:colOff>
      <xdr:row>28</xdr:row>
      <xdr:rowOff>156210</xdr:rowOff>
    </xdr:from>
    <xdr:to>
      <xdr:col>109</xdr:col>
      <xdr:colOff>104775</xdr:colOff>
      <xdr:row>30</xdr:row>
      <xdr:rowOff>65405</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640040" y="4956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129540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603480" y="5273040"/>
          <a:ext cx="468122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129540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617440" y="5273040"/>
          <a:ext cx="5402580" cy="2283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129540</xdr:rowOff>
    </xdr:from>
    <xdr:to>
      <xdr:col>106</xdr:col>
      <xdr:colOff>69850</xdr:colOff>
      <xdr:row>32</xdr:row>
      <xdr:rowOff>38735</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683480" y="5273040"/>
          <a:ext cx="38582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104140</xdr:rowOff>
    </xdr:from>
    <xdr:to>
      <xdr:col>112</xdr:col>
      <xdr:colOff>177800</xdr:colOff>
      <xdr:row>43</xdr:row>
      <xdr:rowOff>123825</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721580" y="5590540"/>
          <a:ext cx="51435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・公営企業となった下水道事業への支出を</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繰</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出金から補助金としたことや、二戸地区広域行政事務組合への負担金の増などにより、補助費は前年より234,534千円と大幅に増加したが、類似団体内平均値に比べ低い水準で推移している。また、近年は、物価高騰対策事業の実施などにより増加傾向で推移している。今後も、特に町単独補助事業についてはその効果を検証し、必要に応じて整理・合理化を図るとともに、効率的な執行管理を行う。</a:t>
          </a:r>
        </a:p>
        <a:p>
          <a:pPr marL="0" marR="0" lvl="0" indent="0"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dr:col>62</xdr:col>
      <xdr:colOff>6350</xdr:colOff>
      <xdr:row>29</xdr:row>
      <xdr:rowOff>110490</xdr:rowOff>
    </xdr:from>
    <xdr:ext cx="292735" cy="227330"/>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565380" y="5082540"/>
          <a:ext cx="292735" cy="2273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603480" y="7556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43180</xdr:rowOff>
    </xdr:from>
    <xdr:ext cx="502285" cy="260350"/>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087860" y="7415530"/>
          <a:ext cx="502285"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71120</xdr:rowOff>
    </xdr:from>
    <xdr:to>
      <xdr:col>85</xdr:col>
      <xdr:colOff>66675</xdr:colOff>
      <xdr:row>41</xdr:row>
      <xdr:rowOff>71120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603480" y="71005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101600</xdr:rowOff>
    </xdr:from>
    <xdr:ext cx="502285" cy="26035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087860" y="6959600"/>
          <a:ext cx="502285"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129540</xdr:rowOff>
    </xdr:from>
    <xdr:to>
      <xdr:col>85</xdr:col>
      <xdr:colOff>66675</xdr:colOff>
      <xdr:row>38</xdr:row>
      <xdr:rowOff>129540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603480" y="66446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160020</xdr:rowOff>
    </xdr:from>
    <xdr:ext cx="502285" cy="26479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087860" y="6503670"/>
          <a:ext cx="502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603480" y="61849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43180</xdr:rowOff>
    </xdr:from>
    <xdr:ext cx="502285" cy="26035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2087860" y="6043930"/>
          <a:ext cx="502285"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71120</xdr:rowOff>
    </xdr:from>
    <xdr:to>
      <xdr:col>85</xdr:col>
      <xdr:colOff>66675</xdr:colOff>
      <xdr:row>33</xdr:row>
      <xdr:rowOff>71120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603480" y="57289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101600</xdr:rowOff>
    </xdr:from>
    <xdr:ext cx="502285" cy="260350"/>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2087860" y="5588000"/>
          <a:ext cx="502285"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129540</xdr:rowOff>
    </xdr:from>
    <xdr:to>
      <xdr:col>85</xdr:col>
      <xdr:colOff>66675</xdr:colOff>
      <xdr:row>30</xdr:row>
      <xdr:rowOff>129540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603480" y="5273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129540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603480" y="5273040"/>
          <a:ext cx="468122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111125</xdr:rowOff>
    </xdr:from>
    <xdr:to>
      <xdr:col>82</xdr:col>
      <xdr:colOff>107950</xdr:colOff>
      <xdr:row>40</xdr:row>
      <xdr:rowOff>158115</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718280" y="5940425"/>
          <a:ext cx="0" cy="1075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128905</xdr:rowOff>
    </xdr:from>
    <xdr:ext cx="756285" cy="26352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807180" y="6986905"/>
          <a:ext cx="75628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28.1</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158115</xdr:rowOff>
    </xdr:from>
    <xdr:to>
      <xdr:col>82</xdr:col>
      <xdr:colOff>196850</xdr:colOff>
      <xdr:row>40</xdr:row>
      <xdr:rowOff>158115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629380" y="7016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24130</xdr:rowOff>
    </xdr:from>
    <xdr:ext cx="756285" cy="26479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807180" y="5681980"/>
          <a:ext cx="756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111125</xdr:rowOff>
    </xdr:from>
    <xdr:to>
      <xdr:col>82</xdr:col>
      <xdr:colOff>196850</xdr:colOff>
      <xdr:row>34</xdr:row>
      <xdr:rowOff>111125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629380" y="5940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24765</xdr:rowOff>
    </xdr:from>
    <xdr:to>
      <xdr:col>82</xdr:col>
      <xdr:colOff>107950</xdr:colOff>
      <xdr:row>37</xdr:row>
      <xdr:rowOff>150495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869920" y="6368415"/>
          <a:ext cx="84836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126365</xdr:rowOff>
    </xdr:from>
    <xdr:ext cx="756285" cy="264160"/>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807180" y="6470015"/>
          <a:ext cx="756285"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155575</xdr:rowOff>
    </xdr:from>
    <xdr:to>
      <xdr:col>82</xdr:col>
      <xdr:colOff>158750</xdr:colOff>
      <xdr:row>38</xdr:row>
      <xdr:rowOff>83820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667480" y="64992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24765</xdr:rowOff>
    </xdr:from>
    <xdr:to>
      <xdr:col>78</xdr:col>
      <xdr:colOff>69850</xdr:colOff>
      <xdr:row>37</xdr:row>
      <xdr:rowOff>24765</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968220" y="6368415"/>
          <a:ext cx="901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132080</xdr:rowOff>
    </xdr:from>
    <xdr:to>
      <xdr:col>78</xdr:col>
      <xdr:colOff>120650</xdr:colOff>
      <xdr:row>38</xdr:row>
      <xdr:rowOff>60325</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819120" y="64757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45085</xdr:rowOff>
    </xdr:from>
    <xdr:ext cx="736600" cy="260350"/>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83840" y="6560185"/>
          <a:ext cx="73660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78740</xdr:rowOff>
    </xdr:from>
    <xdr:to>
      <xdr:col>73</xdr:col>
      <xdr:colOff>180975</xdr:colOff>
      <xdr:row>37</xdr:row>
      <xdr:rowOff>24765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069060" y="6250940"/>
          <a:ext cx="89916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104140</xdr:rowOff>
    </xdr:from>
    <xdr:to>
      <xdr:col>74</xdr:col>
      <xdr:colOff>31750</xdr:colOff>
      <xdr:row>38</xdr:row>
      <xdr:rowOff>32385</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917420" y="6447790"/>
          <a:ext cx="1041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16510</xdr:rowOff>
    </xdr:from>
    <xdr:ext cx="762000" cy="26416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84680" y="653161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78740</xdr:rowOff>
    </xdr:from>
    <xdr:to>
      <xdr:col>69</xdr:col>
      <xdr:colOff>92075</xdr:colOff>
      <xdr:row>36</xdr:row>
      <xdr:rowOff>115570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169900" y="6250940"/>
          <a:ext cx="89916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93980</xdr:rowOff>
    </xdr:from>
    <xdr:to>
      <xdr:col>69</xdr:col>
      <xdr:colOff>142875</xdr:colOff>
      <xdr:row>38</xdr:row>
      <xdr:rowOff>22860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018260" y="643763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7620</xdr:rowOff>
    </xdr:from>
    <xdr:ext cx="756285" cy="26162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82980" y="6522720"/>
          <a:ext cx="75628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37</xdr:row>
      <xdr:rowOff>89535</xdr:rowOff>
    </xdr:from>
    <xdr:to>
      <xdr:col>65</xdr:col>
      <xdr:colOff>53975</xdr:colOff>
      <xdr:row>38</xdr:row>
      <xdr:rowOff>18415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116560" y="6433185"/>
          <a:ext cx="1041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2540</xdr:rowOff>
    </xdr:from>
    <xdr:ext cx="756285" cy="26479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3820" y="6517640"/>
          <a:ext cx="756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71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499840" y="75539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2000" cy="25971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651480" y="75539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971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749780" y="75539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71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850620" y="75539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6285" cy="25971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948920" y="7553960"/>
          <a:ext cx="75628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37</xdr:row>
      <xdr:rowOff>99060</xdr:rowOff>
    </xdr:from>
    <xdr:to>
      <xdr:col>82</xdr:col>
      <xdr:colOff>158750</xdr:colOff>
      <xdr:row>38</xdr:row>
      <xdr:rowOff>27305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667480" y="64427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115570</xdr:rowOff>
    </xdr:from>
    <xdr:ext cx="756285" cy="26479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807180" y="6287770"/>
          <a:ext cx="756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147955</xdr:rowOff>
    </xdr:from>
    <xdr:to>
      <xdr:col>78</xdr:col>
      <xdr:colOff>120650</xdr:colOff>
      <xdr:row>37</xdr:row>
      <xdr:rowOff>76835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819120" y="632015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86995</xdr:rowOff>
    </xdr:from>
    <xdr:ext cx="736600" cy="26225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83840" y="6087745"/>
          <a:ext cx="7366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147955</xdr:rowOff>
    </xdr:from>
    <xdr:to>
      <xdr:col>74</xdr:col>
      <xdr:colOff>31750</xdr:colOff>
      <xdr:row>37</xdr:row>
      <xdr:rowOff>76835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917420" y="6320155"/>
          <a:ext cx="1041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86995</xdr:rowOff>
    </xdr:from>
    <xdr:ext cx="762000" cy="26225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584680" y="608774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26670</xdr:rowOff>
    </xdr:from>
    <xdr:to>
      <xdr:col>69</xdr:col>
      <xdr:colOff>142875</xdr:colOff>
      <xdr:row>36</xdr:row>
      <xdr:rowOff>130175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018260" y="619887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140970</xdr:rowOff>
    </xdr:from>
    <xdr:ext cx="756285" cy="265430"/>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82980" y="5970270"/>
          <a:ext cx="75628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64135</xdr:rowOff>
    </xdr:from>
    <xdr:to>
      <xdr:col>65</xdr:col>
      <xdr:colOff>53975</xdr:colOff>
      <xdr:row>36</xdr:row>
      <xdr:rowOff>167640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116560" y="6236335"/>
          <a:ext cx="1041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2540</xdr:rowOff>
    </xdr:from>
    <xdr:ext cx="756285" cy="26479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783820" y="6003290"/>
          <a:ext cx="756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71120</xdr:rowOff>
    </xdr:from>
    <xdr:to>
      <xdr:col>26</xdr:col>
      <xdr:colOff>184150</xdr:colOff>
      <xdr:row>69</xdr:row>
      <xdr:rowOff>45720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9620" y="1155827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136525</xdr:rowOff>
    </xdr:from>
    <xdr:to>
      <xdr:col>34</xdr:col>
      <xdr:colOff>120650</xdr:colOff>
      <xdr:row>69</xdr:row>
      <xdr:rowOff>45720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463540" y="11623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156210</xdr:rowOff>
    </xdr:from>
    <xdr:to>
      <xdr:col>34</xdr:col>
      <xdr:colOff>120650</xdr:colOff>
      <xdr:row>70</xdr:row>
      <xdr:rowOff>65405</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463540" y="11814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136525</xdr:rowOff>
    </xdr:from>
    <xdr:to>
      <xdr:col>42</xdr:col>
      <xdr:colOff>82550</xdr:colOff>
      <xdr:row>69</xdr:row>
      <xdr:rowOff>45720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175500" y="11623675"/>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156210</xdr:rowOff>
    </xdr:from>
    <xdr:to>
      <xdr:col>42</xdr:col>
      <xdr:colOff>82550</xdr:colOff>
      <xdr:row>70</xdr:row>
      <xdr:rowOff>65405</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175500" y="11814810"/>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136525</xdr:rowOff>
    </xdr:from>
    <xdr:to>
      <xdr:col>51</xdr:col>
      <xdr:colOff>22225</xdr:colOff>
      <xdr:row>69</xdr:row>
      <xdr:rowOff>45720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808720" y="11623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43</xdr:col>
      <xdr:colOff>98425</xdr:colOff>
      <xdr:row>68</xdr:row>
      <xdr:rowOff>156210</xdr:rowOff>
    </xdr:from>
    <xdr:to>
      <xdr:col>51</xdr:col>
      <xdr:colOff>22225</xdr:colOff>
      <xdr:row>70</xdr:row>
      <xdr:rowOff>65405</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808720" y="11814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129540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9620" y="12131040"/>
          <a:ext cx="468122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129540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86120" y="12131040"/>
          <a:ext cx="5402580" cy="2283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129540</xdr:rowOff>
    </xdr:from>
    <xdr:to>
      <xdr:col>47</xdr:col>
      <xdr:colOff>187325</xdr:colOff>
      <xdr:row>72</xdr:row>
      <xdr:rowOff>38735</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849620" y="12131040"/>
          <a:ext cx="38582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104140</xdr:rowOff>
    </xdr:from>
    <xdr:to>
      <xdr:col>54</xdr:col>
      <xdr:colOff>95250</xdr:colOff>
      <xdr:row>83</xdr:row>
      <xdr:rowOff>123825</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90260" y="12448540"/>
          <a:ext cx="51435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endParaRPr kumimoji="1" lang="ja-JP" altLang="en-US" sz="9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・前年度に対し0.2ポイント上昇したが、類団体内平均にを2.6ポイント下回っている。据え置き期間の終了</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した</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地方債の元金償還により、元金償還金が20,611千円増加した。今後は奥中山高原施設リニューアル事業や道の駅整備事業、旧朴舘家住宅保存修理事業など大規模事業が予定されているが、地方債の発行に当たっては、引き続き交付税措置率の高い地方債に限定し、新規発行額は元金償還額を下回るよう配慮する。</a:t>
          </a:r>
        </a:p>
      </xdr:txBody>
    </xdr:sp>
    <xdr:clientData/>
  </xdr:twoCellAnchor>
  <xdr:oneCellAnchor>
    <xdr:from>
      <xdr:col>3</xdr:col>
      <xdr:colOff>123825</xdr:colOff>
      <xdr:row>69</xdr:row>
      <xdr:rowOff>110490</xdr:rowOff>
    </xdr:from>
    <xdr:ext cx="292735" cy="227330"/>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31520" y="11940540"/>
          <a:ext cx="292735" cy="2273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9620" y="1441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43180</xdr:rowOff>
    </xdr:from>
    <xdr:ext cx="508000" cy="260350"/>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6540" y="14273530"/>
          <a:ext cx="50800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82</xdr:row>
      <xdr:rowOff>29845</xdr:rowOff>
    </xdr:from>
    <xdr:to>
      <xdr:col>26</xdr:col>
      <xdr:colOff>184150</xdr:colOff>
      <xdr:row>82</xdr:row>
      <xdr:rowOff>29845</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9620" y="1408874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59690</xdr:rowOff>
    </xdr:from>
    <xdr:ext cx="508000" cy="26479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6540" y="13947140"/>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80</xdr:row>
      <xdr:rowOff>46355</xdr:rowOff>
    </xdr:from>
    <xdr:to>
      <xdr:col>26</xdr:col>
      <xdr:colOff>184150</xdr:colOff>
      <xdr:row>80</xdr:row>
      <xdr:rowOff>46355</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9620" y="1376235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76200</xdr:rowOff>
    </xdr:from>
    <xdr:ext cx="508000" cy="26162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6540" y="13620750"/>
          <a:ext cx="508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63500</xdr:rowOff>
    </xdr:from>
    <xdr:to>
      <xdr:col>26</xdr:col>
      <xdr:colOff>184150</xdr:colOff>
      <xdr:row>78</xdr:row>
      <xdr:rowOff>63500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9620" y="134366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92710</xdr:rowOff>
    </xdr:from>
    <xdr:ext cx="508000" cy="26352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6540" y="13294360"/>
          <a:ext cx="508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80010</xdr:rowOff>
    </xdr:from>
    <xdr:to>
      <xdr:col>26</xdr:col>
      <xdr:colOff>184150</xdr:colOff>
      <xdr:row>76</xdr:row>
      <xdr:rowOff>80010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9620" y="131102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109855</xdr:rowOff>
    </xdr:from>
    <xdr:ext cx="508000" cy="26225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6540" y="12968605"/>
          <a:ext cx="508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74</xdr:row>
      <xdr:rowOff>96520</xdr:rowOff>
    </xdr:from>
    <xdr:to>
      <xdr:col>26</xdr:col>
      <xdr:colOff>184150</xdr:colOff>
      <xdr:row>74</xdr:row>
      <xdr:rowOff>96520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9620" y="1278382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126365</xdr:rowOff>
    </xdr:from>
    <xdr:ext cx="508000" cy="264160"/>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6540" y="12642215"/>
          <a:ext cx="508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113030</xdr:rowOff>
    </xdr:from>
    <xdr:to>
      <xdr:col>26</xdr:col>
      <xdr:colOff>184150</xdr:colOff>
      <xdr:row>72</xdr:row>
      <xdr:rowOff>113030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9620" y="1245743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143510</xdr:rowOff>
    </xdr:from>
    <xdr:ext cx="508000" cy="262890"/>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6540" y="12316460"/>
          <a:ext cx="508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129540</xdr:rowOff>
    </xdr:from>
    <xdr:to>
      <xdr:col>26</xdr:col>
      <xdr:colOff>184150</xdr:colOff>
      <xdr:row>70</xdr:row>
      <xdr:rowOff>129540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9620" y="12131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160020</xdr:rowOff>
    </xdr:from>
    <xdr:ext cx="508000" cy="26479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6540" y="11990070"/>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129540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9620" y="12131040"/>
          <a:ext cx="468122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85090</xdr:rowOff>
    </xdr:from>
    <xdr:to>
      <xdr:col>24</xdr:col>
      <xdr:colOff>25400</xdr:colOff>
      <xdr:row>81</xdr:row>
      <xdr:rowOff>10795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86960" y="12600940"/>
          <a:ext cx="0" cy="1297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158115</xdr:rowOff>
    </xdr:from>
    <xdr:ext cx="756285" cy="260350"/>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75860" y="13874115"/>
          <a:ext cx="756285"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27.1</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10795</xdr:rowOff>
    </xdr:from>
    <xdr:to>
      <xdr:col>24</xdr:col>
      <xdr:colOff>114300</xdr:colOff>
      <xdr:row>81</xdr:row>
      <xdr:rowOff>10795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95520" y="13898245"/>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171450</xdr:rowOff>
    </xdr:from>
    <xdr:ext cx="756285" cy="26479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75860" y="12344400"/>
          <a:ext cx="756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85090</xdr:rowOff>
    </xdr:from>
    <xdr:to>
      <xdr:col>24</xdr:col>
      <xdr:colOff>114300</xdr:colOff>
      <xdr:row>73</xdr:row>
      <xdr:rowOff>85090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95520" y="1260094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168275</xdr:rowOff>
    </xdr:from>
    <xdr:to>
      <xdr:col>24</xdr:col>
      <xdr:colOff>25400</xdr:colOff>
      <xdr:row>76</xdr:row>
      <xdr:rowOff>6985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036060" y="13027025"/>
          <a:ext cx="8509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99695</xdr:rowOff>
    </xdr:from>
    <xdr:ext cx="756285" cy="26098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75860" y="13129895"/>
          <a:ext cx="756285" cy="2609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127635</xdr:rowOff>
    </xdr:from>
    <xdr:to>
      <xdr:col>24</xdr:col>
      <xdr:colOff>76200</xdr:colOff>
      <xdr:row>77</xdr:row>
      <xdr:rowOff>56515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833620" y="13157835"/>
          <a:ext cx="1041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168275</xdr:rowOff>
    </xdr:from>
    <xdr:to>
      <xdr:col>19</xdr:col>
      <xdr:colOff>187325</xdr:colOff>
      <xdr:row>76</xdr:row>
      <xdr:rowOff>33020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136900" y="13027025"/>
          <a:ext cx="89916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6350</xdr:rowOff>
    </xdr:from>
    <xdr:to>
      <xdr:col>20</xdr:col>
      <xdr:colOff>38100</xdr:colOff>
      <xdr:row>77</xdr:row>
      <xdr:rowOff>109855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85260" y="13208000"/>
          <a:ext cx="1041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93980</xdr:rowOff>
    </xdr:from>
    <xdr:ext cx="730885" cy="26352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52520" y="13295630"/>
          <a:ext cx="73088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76</xdr:row>
      <xdr:rowOff>33020</xdr:rowOff>
    </xdr:from>
    <xdr:to>
      <xdr:col>15</xdr:col>
      <xdr:colOff>98425</xdr:colOff>
      <xdr:row>76</xdr:row>
      <xdr:rowOff>46355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37740" y="13063220"/>
          <a:ext cx="89916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161925</xdr:rowOff>
    </xdr:from>
    <xdr:to>
      <xdr:col>15</xdr:col>
      <xdr:colOff>149225</xdr:colOff>
      <xdr:row>77</xdr:row>
      <xdr:rowOff>90170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86100" y="131921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74930</xdr:rowOff>
    </xdr:from>
    <xdr:ext cx="756285" cy="26289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50820" y="13276580"/>
          <a:ext cx="75628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76</xdr:row>
      <xdr:rowOff>46355</xdr:rowOff>
    </xdr:from>
    <xdr:to>
      <xdr:col>11</xdr:col>
      <xdr:colOff>9525</xdr:colOff>
      <xdr:row>77</xdr:row>
      <xdr:rowOff>91440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36040" y="13076555"/>
          <a:ext cx="901700" cy="216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127635</xdr:rowOff>
    </xdr:from>
    <xdr:to>
      <xdr:col>11</xdr:col>
      <xdr:colOff>60325</xdr:colOff>
      <xdr:row>77</xdr:row>
      <xdr:rowOff>56515</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84400" y="13157835"/>
          <a:ext cx="1041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41275</xdr:rowOff>
    </xdr:from>
    <xdr:ext cx="756285" cy="26225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51660" y="13242925"/>
          <a:ext cx="75628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26035</xdr:rowOff>
    </xdr:from>
    <xdr:to>
      <xdr:col>6</xdr:col>
      <xdr:colOff>171450</xdr:colOff>
      <xdr:row>77</xdr:row>
      <xdr:rowOff>129540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85240" y="1322768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140335</xdr:rowOff>
    </xdr:from>
    <xdr:ext cx="762000" cy="26479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49960" y="1299908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56285" cy="25971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68520" y="14411960"/>
          <a:ext cx="75628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71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817620" y="144119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2000" cy="25971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918460" y="144119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56285" cy="25971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016760" y="14411960"/>
          <a:ext cx="75628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56285" cy="25971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17600" y="14411960"/>
          <a:ext cx="75628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75</xdr:row>
      <xdr:rowOff>129540</xdr:rowOff>
    </xdr:from>
    <xdr:to>
      <xdr:col>24</xdr:col>
      <xdr:colOff>76200</xdr:colOff>
      <xdr:row>76</xdr:row>
      <xdr:rowOff>58420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833620" y="12988290"/>
          <a:ext cx="1041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146685</xdr:rowOff>
    </xdr:from>
    <xdr:ext cx="756285" cy="25971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75860" y="12833985"/>
          <a:ext cx="75628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75</xdr:row>
      <xdr:rowOff>116205</xdr:rowOff>
    </xdr:from>
    <xdr:to>
      <xdr:col>20</xdr:col>
      <xdr:colOff>38100</xdr:colOff>
      <xdr:row>76</xdr:row>
      <xdr:rowOff>45085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85260" y="12974955"/>
          <a:ext cx="1041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55245</xdr:rowOff>
    </xdr:from>
    <xdr:ext cx="730885" cy="25971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52520" y="12742545"/>
          <a:ext cx="73088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75</xdr:row>
      <xdr:rowOff>156845</xdr:rowOff>
    </xdr:from>
    <xdr:to>
      <xdr:col>15</xdr:col>
      <xdr:colOff>149225</xdr:colOff>
      <xdr:row>76</xdr:row>
      <xdr:rowOff>85090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86100" y="130155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95250</xdr:rowOff>
    </xdr:from>
    <xdr:ext cx="756285" cy="265430"/>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50820" y="12782550"/>
          <a:ext cx="75628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75</xdr:row>
      <xdr:rowOff>169545</xdr:rowOff>
    </xdr:from>
    <xdr:to>
      <xdr:col>11</xdr:col>
      <xdr:colOff>60325</xdr:colOff>
      <xdr:row>76</xdr:row>
      <xdr:rowOff>98425</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84400" y="13028295"/>
          <a:ext cx="1041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107950</xdr:rowOff>
    </xdr:from>
    <xdr:ext cx="756285" cy="264160"/>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51660" y="12795250"/>
          <a:ext cx="75628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39370</xdr:rowOff>
    </xdr:from>
    <xdr:to>
      <xdr:col>6</xdr:col>
      <xdr:colOff>171450</xdr:colOff>
      <xdr:row>77</xdr:row>
      <xdr:rowOff>143510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85240" y="1324102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127635</xdr:rowOff>
    </xdr:from>
    <xdr:ext cx="762000" cy="26352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49960" y="1332928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71120</xdr:rowOff>
    </xdr:from>
    <xdr:to>
      <xdr:col>85</xdr:col>
      <xdr:colOff>66675</xdr:colOff>
      <xdr:row>69</xdr:row>
      <xdr:rowOff>45720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603480" y="1155827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136525</xdr:rowOff>
    </xdr:from>
    <xdr:to>
      <xdr:col>93</xdr:col>
      <xdr:colOff>3175</xdr:colOff>
      <xdr:row>69</xdr:row>
      <xdr:rowOff>45720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297400" y="11623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156210</xdr:rowOff>
    </xdr:from>
    <xdr:to>
      <xdr:col>93</xdr:col>
      <xdr:colOff>3175</xdr:colOff>
      <xdr:row>70</xdr:row>
      <xdr:rowOff>65405</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297400" y="11814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136525</xdr:rowOff>
    </xdr:from>
    <xdr:to>
      <xdr:col>100</xdr:col>
      <xdr:colOff>165100</xdr:colOff>
      <xdr:row>69</xdr:row>
      <xdr:rowOff>45720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9006820" y="11623675"/>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156210</xdr:rowOff>
    </xdr:from>
    <xdr:to>
      <xdr:col>100</xdr:col>
      <xdr:colOff>165100</xdr:colOff>
      <xdr:row>70</xdr:row>
      <xdr:rowOff>65405</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9006820" y="11814810"/>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136525</xdr:rowOff>
    </xdr:from>
    <xdr:to>
      <xdr:col>109</xdr:col>
      <xdr:colOff>104775</xdr:colOff>
      <xdr:row>69</xdr:row>
      <xdr:rowOff>45720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640040" y="11623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101</xdr:col>
      <xdr:colOff>180975</xdr:colOff>
      <xdr:row>68</xdr:row>
      <xdr:rowOff>156210</xdr:rowOff>
    </xdr:from>
    <xdr:to>
      <xdr:col>109</xdr:col>
      <xdr:colOff>104775</xdr:colOff>
      <xdr:row>70</xdr:row>
      <xdr:rowOff>65405</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640040" y="11814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129540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603480" y="12131040"/>
          <a:ext cx="468122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129540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617440" y="12131040"/>
          <a:ext cx="5402580" cy="2283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129540</xdr:rowOff>
    </xdr:from>
    <xdr:to>
      <xdr:col>106</xdr:col>
      <xdr:colOff>69850</xdr:colOff>
      <xdr:row>72</xdr:row>
      <xdr:rowOff>38735</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683480" y="12131040"/>
          <a:ext cx="38582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104140</xdr:rowOff>
    </xdr:from>
    <xdr:to>
      <xdr:col>112</xdr:col>
      <xdr:colOff>177800</xdr:colOff>
      <xdr:row>83</xdr:row>
      <xdr:rowOff>123825</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721580" y="12448540"/>
          <a:ext cx="51435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公債費以外の経費に係る経常収支比率は分母となる歳入の経常一般財源が増加したが、人件費や補助費等の経常経費充当一般財源がそれを上回って増加したため、公債費以外の経常収支比率は2.9ポイント悪化した。依然として、扶助費や物件費に係る経常収支比率が類似団体内平均より高い状態にあり、公債費以外の経常収支比率も類似団体内平均値よりも高い状態となっている。より一層の経費削減に努めるとともに、必要に応じた公共施設の統廃合などを検討する。</a:t>
          </a:r>
        </a:p>
        <a:p>
          <a:pPr marL="0" marR="0" lvl="0" indent="0"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dr:col>62</xdr:col>
      <xdr:colOff>6350</xdr:colOff>
      <xdr:row>69</xdr:row>
      <xdr:rowOff>110490</xdr:rowOff>
    </xdr:from>
    <xdr:ext cx="292735" cy="227330"/>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565380" y="11940540"/>
          <a:ext cx="292735" cy="2273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603480" y="1441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43180</xdr:rowOff>
    </xdr:from>
    <xdr:ext cx="502285" cy="260350"/>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087860" y="14273530"/>
          <a:ext cx="502285"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71120</xdr:rowOff>
    </xdr:from>
    <xdr:to>
      <xdr:col>85</xdr:col>
      <xdr:colOff>66675</xdr:colOff>
      <xdr:row>81</xdr:row>
      <xdr:rowOff>71120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603480" y="139585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101600</xdr:rowOff>
    </xdr:from>
    <xdr:ext cx="502285" cy="260350"/>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087860" y="13817600"/>
          <a:ext cx="502285"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129540</xdr:rowOff>
    </xdr:from>
    <xdr:to>
      <xdr:col>85</xdr:col>
      <xdr:colOff>66675</xdr:colOff>
      <xdr:row>78</xdr:row>
      <xdr:rowOff>129540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603480" y="135026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160020</xdr:rowOff>
    </xdr:from>
    <xdr:ext cx="502285" cy="26479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2087860" y="13361670"/>
          <a:ext cx="502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603480" y="130429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43180</xdr:rowOff>
    </xdr:from>
    <xdr:ext cx="502285" cy="260350"/>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2087860" y="12901930"/>
          <a:ext cx="502285"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71120</xdr:rowOff>
    </xdr:from>
    <xdr:to>
      <xdr:col>85</xdr:col>
      <xdr:colOff>66675</xdr:colOff>
      <xdr:row>73</xdr:row>
      <xdr:rowOff>71120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603480" y="125869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101600</xdr:rowOff>
    </xdr:from>
    <xdr:ext cx="502285" cy="260350"/>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2087860" y="12446000"/>
          <a:ext cx="502285"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129540</xdr:rowOff>
    </xdr:from>
    <xdr:to>
      <xdr:col>85</xdr:col>
      <xdr:colOff>66675</xdr:colOff>
      <xdr:row>70</xdr:row>
      <xdr:rowOff>129540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603480" y="12131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160020</xdr:rowOff>
    </xdr:from>
    <xdr:ext cx="502285" cy="26479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2087860" y="11990070"/>
          <a:ext cx="502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129540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603480" y="12131040"/>
          <a:ext cx="468122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127000</xdr:rowOff>
    </xdr:from>
    <xdr:to>
      <xdr:col>82</xdr:col>
      <xdr:colOff>107950</xdr:colOff>
      <xdr:row>79</xdr:row>
      <xdr:rowOff>164465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718280" y="12642850"/>
          <a:ext cx="0" cy="1066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136525</xdr:rowOff>
    </xdr:from>
    <xdr:ext cx="756285" cy="260350"/>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807180" y="13681075"/>
          <a:ext cx="756285"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84.5</a:t>
          </a:r>
          <a:endParaRPr kumimoji="1" lang="ja-JP" altLang="en-US" sz="1000" b="1">
            <a:latin typeface="ＭＳ Ｐゴシック"/>
            <a:ea typeface="ＭＳ Ｐゴシック"/>
          </a:endParaRPr>
        </a:p>
      </xdr:txBody>
    </xdr:sp>
    <xdr:clientData/>
  </xdr:oneCellAnchor>
  <xdr:twoCellAnchor>
    <xdr:from>
      <xdr:col>82</xdr:col>
      <xdr:colOff>19050</xdr:colOff>
      <xdr:row>79</xdr:row>
      <xdr:rowOff>164465</xdr:rowOff>
    </xdr:from>
    <xdr:to>
      <xdr:col>82</xdr:col>
      <xdr:colOff>196850</xdr:colOff>
      <xdr:row>79</xdr:row>
      <xdr:rowOff>164465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629380" y="13709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40640</xdr:rowOff>
    </xdr:from>
    <xdr:ext cx="756285" cy="262890"/>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807180" y="12385040"/>
          <a:ext cx="75628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61.2</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127000</xdr:rowOff>
    </xdr:from>
    <xdr:to>
      <xdr:col>82</xdr:col>
      <xdr:colOff>196850</xdr:colOff>
      <xdr:row>73</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629380" y="12642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36195</xdr:rowOff>
    </xdr:from>
    <xdr:to>
      <xdr:col>82</xdr:col>
      <xdr:colOff>107950</xdr:colOff>
      <xdr:row>78</xdr:row>
      <xdr:rowOff>171450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869920" y="13409295"/>
          <a:ext cx="84836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113665</xdr:rowOff>
    </xdr:from>
    <xdr:ext cx="756285" cy="259080"/>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807180" y="12972415"/>
          <a:ext cx="756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72.9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96520</xdr:rowOff>
    </xdr:from>
    <xdr:to>
      <xdr:col>82</xdr:col>
      <xdr:colOff>158750</xdr:colOff>
      <xdr:row>77</xdr:row>
      <xdr:rowOff>25400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667480" y="131267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17780</xdr:rowOff>
    </xdr:from>
    <xdr:to>
      <xdr:col>78</xdr:col>
      <xdr:colOff>69850</xdr:colOff>
      <xdr:row>78</xdr:row>
      <xdr:rowOff>36195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968220" y="13390880"/>
          <a:ext cx="9017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64135</xdr:rowOff>
    </xdr:from>
    <xdr:to>
      <xdr:col>78</xdr:col>
      <xdr:colOff>120650</xdr:colOff>
      <xdr:row>76</xdr:row>
      <xdr:rowOff>167640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819120" y="1309433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2540</xdr:rowOff>
    </xdr:from>
    <xdr:ext cx="736600" cy="26479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83840" y="12861290"/>
          <a:ext cx="7366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129540</xdr:rowOff>
    </xdr:from>
    <xdr:to>
      <xdr:col>73</xdr:col>
      <xdr:colOff>180975</xdr:colOff>
      <xdr:row>78</xdr:row>
      <xdr:rowOff>17780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4069060" y="13159740"/>
          <a:ext cx="899160" cy="231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168910</xdr:rowOff>
    </xdr:from>
    <xdr:to>
      <xdr:col>74</xdr:col>
      <xdr:colOff>31750</xdr:colOff>
      <xdr:row>76</xdr:row>
      <xdr:rowOff>97790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917420" y="13027660"/>
          <a:ext cx="1041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107315</xdr:rowOff>
    </xdr:from>
    <xdr:ext cx="762000" cy="26479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84680" y="1279461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129540</xdr:rowOff>
    </xdr:from>
    <xdr:to>
      <xdr:col>69</xdr:col>
      <xdr:colOff>92075</xdr:colOff>
      <xdr:row>77</xdr:row>
      <xdr:rowOff>47625</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169900" y="13159740"/>
          <a:ext cx="89916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89535</xdr:rowOff>
    </xdr:from>
    <xdr:to>
      <xdr:col>69</xdr:col>
      <xdr:colOff>142875</xdr:colOff>
      <xdr:row>76</xdr:row>
      <xdr:rowOff>18415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4018260" y="129482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29210</xdr:rowOff>
    </xdr:from>
    <xdr:ext cx="756285" cy="26289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82980" y="12716510"/>
          <a:ext cx="75628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45720</xdr:rowOff>
    </xdr:from>
    <xdr:to>
      <xdr:col>65</xdr:col>
      <xdr:colOff>53975</xdr:colOff>
      <xdr:row>76</xdr:row>
      <xdr:rowOff>149225</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116560" y="13075920"/>
          <a:ext cx="1041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160020</xdr:rowOff>
    </xdr:from>
    <xdr:ext cx="756285" cy="26479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3820" y="12847320"/>
          <a:ext cx="756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71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499840" y="144119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2000" cy="25971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651480" y="144119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971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749780" y="144119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71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850620" y="144119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6285" cy="25971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948920" y="14411960"/>
          <a:ext cx="75628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78</xdr:row>
      <xdr:rowOff>120650</xdr:rowOff>
    </xdr:from>
    <xdr:to>
      <xdr:col>82</xdr:col>
      <xdr:colOff>158750</xdr:colOff>
      <xdr:row>79</xdr:row>
      <xdr:rowOff>48260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667480" y="134937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91440</xdr:rowOff>
    </xdr:from>
    <xdr:ext cx="756285" cy="26352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807180" y="13464540"/>
          <a:ext cx="75628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80.9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77</xdr:row>
      <xdr:rowOff>160020</xdr:rowOff>
    </xdr:from>
    <xdr:to>
      <xdr:col>78</xdr:col>
      <xdr:colOff>120650</xdr:colOff>
      <xdr:row>78</xdr:row>
      <xdr:rowOff>88265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819120" y="133616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72390</xdr:rowOff>
    </xdr:from>
    <xdr:ext cx="736600" cy="26352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483840" y="13445490"/>
          <a:ext cx="7366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77</xdr:row>
      <xdr:rowOff>140970</xdr:rowOff>
    </xdr:from>
    <xdr:to>
      <xdr:col>74</xdr:col>
      <xdr:colOff>31750</xdr:colOff>
      <xdr:row>78</xdr:row>
      <xdr:rowOff>69215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917420" y="13342620"/>
          <a:ext cx="1041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53975</xdr:rowOff>
    </xdr:from>
    <xdr:ext cx="762000" cy="26098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584680" y="13427075"/>
          <a:ext cx="76200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78105</xdr:rowOff>
    </xdr:from>
    <xdr:to>
      <xdr:col>69</xdr:col>
      <xdr:colOff>142875</xdr:colOff>
      <xdr:row>77</xdr:row>
      <xdr:rowOff>6985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018260" y="131083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166370</xdr:rowOff>
    </xdr:from>
    <xdr:ext cx="756285" cy="262890"/>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682980" y="13196570"/>
          <a:ext cx="75628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171450</xdr:rowOff>
    </xdr:from>
    <xdr:to>
      <xdr:col>65</xdr:col>
      <xdr:colOff>53975</xdr:colOff>
      <xdr:row>77</xdr:row>
      <xdr:rowOff>100330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116560" y="13201650"/>
          <a:ext cx="1041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84455</xdr:rowOff>
    </xdr:from>
    <xdr:ext cx="756285" cy="265430"/>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783820" y="13286105"/>
          <a:ext cx="75628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74.5</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116840</xdr:rowOff>
    </xdr:from>
    <xdr:to>
      <xdr:col>34</xdr:col>
      <xdr:colOff>19050</xdr:colOff>
      <xdr:row>64</xdr:row>
      <xdr:rowOff>116840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90805</xdr:rowOff>
    </xdr:from>
    <xdr:to>
      <xdr:col>40</xdr:col>
      <xdr:colOff>280035</xdr:colOff>
      <xdr:row>3</xdr:row>
      <xdr:rowOff>19685</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90805"/>
          <a:ext cx="12136755" cy="44323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38735</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3851255" y="0"/>
          <a:ext cx="2984500" cy="38163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26035</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3860145" y="12700"/>
          <a:ext cx="2959100" cy="35623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32385</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3872845" y="32385"/>
          <a:ext cx="2926080" cy="32321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岩手県一戸町</a:t>
          </a:r>
        </a:p>
      </xdr:txBody>
    </xdr:sp>
    <xdr:clientData/>
  </xdr:twoCellAnchor>
  <xdr:twoCellAnchor>
    <xdr:from>
      <xdr:col>39</xdr:col>
      <xdr:colOff>1066165</xdr:colOff>
      <xdr:row>0</xdr:row>
      <xdr:rowOff>0</xdr:rowOff>
    </xdr:from>
    <xdr:to>
      <xdr:col>41</xdr:col>
      <xdr:colOff>501650</xdr:colOff>
      <xdr:row>2</xdr:row>
      <xdr:rowOff>38735</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627485" y="0"/>
          <a:ext cx="2026285" cy="38163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26035</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654155" y="12700"/>
          <a:ext cx="1980565" cy="35623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32385</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679555" y="32385"/>
          <a:ext cx="1923415" cy="32321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113665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03120" y="12002135"/>
          <a:ext cx="4130040" cy="25590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67945</xdr:rowOff>
    </xdr:from>
    <xdr:to>
      <xdr:col>21</xdr:col>
      <xdr:colOff>0</xdr:colOff>
      <xdr:row>64</xdr:row>
      <xdr:rowOff>152400</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659380" y="12040870"/>
          <a:ext cx="1234440" cy="25590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159385</xdr:rowOff>
    </xdr:from>
    <xdr:to>
      <xdr:col>14</xdr:col>
      <xdr:colOff>38100</xdr:colOff>
      <xdr:row>63</xdr:row>
      <xdr:rowOff>159385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352040" y="12132310"/>
          <a:ext cx="28194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106680</xdr:rowOff>
    </xdr:from>
    <xdr:to>
      <xdr:col>13</xdr:col>
      <xdr:colOff>139700</xdr:colOff>
      <xdr:row>64</xdr:row>
      <xdr:rowOff>35560</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448560" y="1207960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106680</xdr:rowOff>
    </xdr:from>
    <xdr:to>
      <xdr:col>24</xdr:col>
      <xdr:colOff>12700</xdr:colOff>
      <xdr:row>64</xdr:row>
      <xdr:rowOff>35560</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366260" y="12079605"/>
          <a:ext cx="9652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67945</xdr:rowOff>
    </xdr:from>
    <xdr:to>
      <xdr:col>31</xdr:col>
      <xdr:colOff>76200</xdr:colOff>
      <xdr:row>64</xdr:row>
      <xdr:rowOff>152400</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589780" y="12040870"/>
          <a:ext cx="1234440" cy="25590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87630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03120" y="1079500"/>
          <a:ext cx="4130040" cy="25590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29794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47040" y="1193800"/>
          <a:ext cx="123444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42545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47040" y="1461770"/>
          <a:ext cx="1234440" cy="25273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47040" y="1765300"/>
          <a:ext cx="123444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177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7749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177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7749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177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61595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26695" y="1206500"/>
          <a:ext cx="101600" cy="10287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55245</xdr:rowOff>
    </xdr:from>
    <xdr:to>
      <xdr:col>1</xdr:col>
      <xdr:colOff>142875</xdr:colOff>
      <xdr:row>8</xdr:row>
      <xdr:rowOff>159385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26695" y="1474470"/>
          <a:ext cx="101600" cy="10414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120650</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03120" y="1651000"/>
          <a:ext cx="4130040" cy="228917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22860</xdr:rowOff>
    </xdr:from>
    <xdr:ext cx="411480" cy="28194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35760" y="1270635"/>
          <a:ext cx="411480" cy="281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120650</xdr:rowOff>
    </xdr:from>
    <xdr:to>
      <xdr:col>33</xdr:col>
      <xdr:colOff>114300</xdr:colOff>
      <xdr:row>22</xdr:row>
      <xdr:rowOff>120650</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03120" y="394017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149860</xdr:rowOff>
    </xdr:from>
    <xdr:ext cx="756285" cy="26352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48740" y="3797935"/>
          <a:ext cx="75628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03120" y="347980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33020</xdr:rowOff>
    </xdr:from>
    <xdr:ext cx="756285" cy="25908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48740" y="333819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61595</xdr:rowOff>
    </xdr:from>
    <xdr:to>
      <xdr:col>33</xdr:col>
      <xdr:colOff>114300</xdr:colOff>
      <xdr:row>17</xdr:row>
      <xdr:rowOff>61595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03120" y="302387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91440</xdr:rowOff>
    </xdr:from>
    <xdr:ext cx="756285" cy="26352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48740" y="2882265"/>
          <a:ext cx="75628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03120" y="256540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146685</xdr:rowOff>
    </xdr:from>
    <xdr:ext cx="756285" cy="25971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48740" y="2423160"/>
          <a:ext cx="75628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03120" y="210820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32385</xdr:rowOff>
    </xdr:from>
    <xdr:ext cx="756285" cy="25336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48740" y="196596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03120" y="165100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91440</xdr:rowOff>
    </xdr:from>
    <xdr:ext cx="756285" cy="25971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48740" y="1510665"/>
          <a:ext cx="75628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120650</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a:xfrm>
          <a:off x="2103120" y="1651000"/>
          <a:ext cx="4130040" cy="228917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82550</xdr:rowOff>
    </xdr:from>
    <xdr:to>
      <xdr:col>29</xdr:col>
      <xdr:colOff>127000</xdr:colOff>
      <xdr:row>19</xdr:row>
      <xdr:rowOff>153035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a:xfrm flipV="1">
          <a:off x="5504180" y="2016125"/>
          <a:ext cx="0" cy="144208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124460</xdr:rowOff>
    </xdr:from>
    <xdr:ext cx="756285" cy="25971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588000" y="3429635"/>
          <a:ext cx="75628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102,741</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153035</xdr:rowOff>
    </xdr:from>
    <xdr:to>
      <xdr:col>30</xdr:col>
      <xdr:colOff>25400</xdr:colOff>
      <xdr:row>19</xdr:row>
      <xdr:rowOff>153035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a:off x="5415280" y="3458210"/>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168910</xdr:rowOff>
    </xdr:from>
    <xdr:ext cx="756285" cy="25336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588000" y="175958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260,086</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82550</xdr:rowOff>
    </xdr:from>
    <xdr:to>
      <xdr:col>30</xdr:col>
      <xdr:colOff>25400</xdr:colOff>
      <xdr:row>11</xdr:row>
      <xdr:rowOff>82550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415280" y="2016125"/>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163830</xdr:rowOff>
    </xdr:from>
    <xdr:to>
      <xdr:col>29</xdr:col>
      <xdr:colOff>127000</xdr:colOff>
      <xdr:row>17</xdr:row>
      <xdr:rowOff>140970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a:xfrm flipV="1">
          <a:off x="4871720" y="2954655"/>
          <a:ext cx="632460" cy="1485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95250</xdr:rowOff>
    </xdr:from>
    <xdr:ext cx="756285" cy="265430"/>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588000" y="2714625"/>
          <a:ext cx="756285"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161,400</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78740</xdr:rowOff>
    </xdr:from>
    <xdr:to>
      <xdr:col>29</xdr:col>
      <xdr:colOff>177800</xdr:colOff>
      <xdr:row>17</xdr:row>
      <xdr:rowOff>7620</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a:xfrm>
          <a:off x="5453380" y="286956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140970</xdr:rowOff>
    </xdr:from>
    <xdr:to>
      <xdr:col>26</xdr:col>
      <xdr:colOff>50800</xdr:colOff>
      <xdr:row>17</xdr:row>
      <xdr:rowOff>167005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flipV="1">
          <a:off x="4193540" y="3103245"/>
          <a:ext cx="678180" cy="260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26035</xdr:rowOff>
    </xdr:from>
    <xdr:to>
      <xdr:col>26</xdr:col>
      <xdr:colOff>101600</xdr:colOff>
      <xdr:row>17</xdr:row>
      <xdr:rowOff>129540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4820920" y="2988310"/>
          <a:ext cx="101600" cy="10350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140335</xdr:rowOff>
    </xdr:from>
    <xdr:ext cx="730885" cy="26479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500880" y="2759710"/>
          <a:ext cx="7308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148,246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17</xdr:row>
      <xdr:rowOff>167005</xdr:rowOff>
    </xdr:from>
    <xdr:to>
      <xdr:col>22</xdr:col>
      <xdr:colOff>114300</xdr:colOff>
      <xdr:row>18</xdr:row>
      <xdr:rowOff>66675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a:xfrm flipV="1">
          <a:off x="3515360" y="3129280"/>
          <a:ext cx="678180" cy="711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63500</xdr:rowOff>
    </xdr:from>
    <xdr:to>
      <xdr:col>22</xdr:col>
      <xdr:colOff>165100</xdr:colOff>
      <xdr:row>17</xdr:row>
      <xdr:rowOff>167005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a:xfrm>
          <a:off x="4142740" y="3025775"/>
          <a:ext cx="101600" cy="10350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1905</xdr:rowOff>
    </xdr:from>
    <xdr:ext cx="762000" cy="26479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822700" y="279273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144,330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66675</xdr:rowOff>
    </xdr:from>
    <xdr:to>
      <xdr:col>18</xdr:col>
      <xdr:colOff>177800</xdr:colOff>
      <xdr:row>18</xdr:row>
      <xdr:rowOff>134620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a:xfrm flipV="1">
          <a:off x="2832100" y="3200400"/>
          <a:ext cx="683260" cy="679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99695</xdr:rowOff>
    </xdr:from>
    <xdr:to>
      <xdr:col>19</xdr:col>
      <xdr:colOff>38100</xdr:colOff>
      <xdr:row>18</xdr:row>
      <xdr:rowOff>27940</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a:xfrm>
          <a:off x="3464560" y="3061970"/>
          <a:ext cx="9652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38100</xdr:rowOff>
    </xdr:from>
    <xdr:ext cx="762000" cy="265430"/>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144520" y="282892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140,405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162560</xdr:rowOff>
    </xdr:from>
    <xdr:to>
      <xdr:col>15</xdr:col>
      <xdr:colOff>101600</xdr:colOff>
      <xdr:row>18</xdr:row>
      <xdr:rowOff>91440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2781300" y="312483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102235</xdr:rowOff>
    </xdr:from>
    <xdr:ext cx="756285" cy="26035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461260" y="2893060"/>
          <a:ext cx="756285"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133,599</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143510</xdr:rowOff>
    </xdr:from>
    <xdr:ext cx="762000" cy="262890"/>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331460" y="396303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143510</xdr:rowOff>
    </xdr:from>
    <xdr:ext cx="756285" cy="26289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699000" y="3963035"/>
          <a:ext cx="75628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143510</xdr:rowOff>
    </xdr:from>
    <xdr:ext cx="762000" cy="26289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020820" y="396303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143510</xdr:rowOff>
    </xdr:from>
    <xdr:ext cx="762000" cy="26289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337560" y="396303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143510</xdr:rowOff>
    </xdr:from>
    <xdr:ext cx="756285" cy="26289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659380" y="3963035"/>
          <a:ext cx="75628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16</xdr:row>
      <xdr:rowOff>112395</xdr:rowOff>
    </xdr:from>
    <xdr:to>
      <xdr:col>29</xdr:col>
      <xdr:colOff>177800</xdr:colOff>
      <xdr:row>17</xdr:row>
      <xdr:rowOff>41275</xdr:rowOff>
    </xdr:to>
    <xdr:sp macro="" textlink="">
      <xdr:nvSpPr>
        <xdr:cNvPr id="67" name="楕円 66">
          <a:extLst>
            <a:ext uri="{FF2B5EF4-FFF2-40B4-BE49-F238E27FC236}">
              <a16:creationId xmlns:a16="http://schemas.microsoft.com/office/drawing/2014/main" id="{00000000-0008-0000-0500-000043000000}"/>
            </a:ext>
          </a:extLst>
        </xdr:cNvPr>
        <xdr:cNvSpPr/>
      </xdr:nvSpPr>
      <xdr:spPr>
        <a:xfrm>
          <a:off x="5453380" y="290322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83820</xdr:rowOff>
    </xdr:from>
    <xdr:ext cx="756285" cy="265430"/>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588000" y="2874645"/>
          <a:ext cx="75628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157,795</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88900</xdr:rowOff>
    </xdr:from>
    <xdr:to>
      <xdr:col>26</xdr:col>
      <xdr:colOff>101600</xdr:colOff>
      <xdr:row>18</xdr:row>
      <xdr:rowOff>17780</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4820920" y="305117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1905</xdr:rowOff>
    </xdr:from>
    <xdr:ext cx="730885" cy="26479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500880" y="3135630"/>
          <a:ext cx="7308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141,515</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17</xdr:row>
      <xdr:rowOff>114935</xdr:rowOff>
    </xdr:from>
    <xdr:to>
      <xdr:col>22</xdr:col>
      <xdr:colOff>165100</xdr:colOff>
      <xdr:row>18</xdr:row>
      <xdr:rowOff>43815</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142740" y="307721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27940</xdr:rowOff>
    </xdr:from>
    <xdr:ext cx="762000" cy="26543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822700" y="316166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138,764</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13970</xdr:rowOff>
    </xdr:from>
    <xdr:to>
      <xdr:col>19</xdr:col>
      <xdr:colOff>38100</xdr:colOff>
      <xdr:row>18</xdr:row>
      <xdr:rowOff>118110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3464560" y="3147695"/>
          <a:ext cx="96520" cy="10414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102870</xdr:rowOff>
    </xdr:from>
    <xdr:ext cx="762000" cy="26479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144520" y="323659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130,749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18</xdr:row>
      <xdr:rowOff>82550</xdr:rowOff>
    </xdr:from>
    <xdr:to>
      <xdr:col>15</xdr:col>
      <xdr:colOff>101600</xdr:colOff>
      <xdr:row>19</xdr:row>
      <xdr:rowOff>10795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2781300" y="321627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170815</xdr:rowOff>
    </xdr:from>
    <xdr:ext cx="756285" cy="25908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461260" y="330454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123,501</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97790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a:xfrm>
          <a:off x="2103120" y="5080000"/>
          <a:ext cx="4130040" cy="25654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a:xfrm>
          <a:off x="127000" y="5080000"/>
          <a:ext cx="129794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447040" y="5194300"/>
          <a:ext cx="123444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a:xfrm>
          <a:off x="447040" y="5461000"/>
          <a:ext cx="123444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47040" y="5765800"/>
          <a:ext cx="123444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19685</xdr:rowOff>
    </xdr:from>
    <xdr:to>
      <xdr:col>1</xdr:col>
      <xdr:colOff>177800</xdr:colOff>
      <xdr:row>30</xdr:row>
      <xdr:rowOff>19685</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a:xfrm flipH="1">
          <a:off x="191770" y="5258435"/>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a:xfrm>
          <a:off x="27749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177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flipV="1">
          <a:off x="27749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177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71120</xdr:rowOff>
    </xdr:to>
    <xdr:sp macro="" textlink="">
      <xdr:nvSpPr>
        <xdr:cNvPr id="87" name="楕円 86">
          <a:extLst>
            <a:ext uri="{FF2B5EF4-FFF2-40B4-BE49-F238E27FC236}">
              <a16:creationId xmlns:a16="http://schemas.microsoft.com/office/drawing/2014/main" id="{00000000-0008-0000-0500-000057000000}"/>
            </a:ext>
          </a:extLst>
        </xdr:cNvPr>
        <xdr:cNvSpPr/>
      </xdr:nvSpPr>
      <xdr:spPr>
        <a:xfrm>
          <a:off x="226695" y="5207000"/>
          <a:ext cx="101600" cy="10287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a:xfrm>
          <a:off x="22669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a:xfrm>
          <a:off x="2103120" y="5650865"/>
          <a:ext cx="413004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32385</xdr:rowOff>
    </xdr:from>
    <xdr:ext cx="411480" cy="276225"/>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35760" y="5271135"/>
          <a:ext cx="411480" cy="2762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a:xfrm>
          <a:off x="2103120" y="793750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156210</xdr:rowOff>
    </xdr:from>
    <xdr:ext cx="756285" cy="25463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48740" y="7795260"/>
          <a:ext cx="7562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03120" y="748030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213995</xdr:rowOff>
    </xdr:from>
    <xdr:ext cx="756285" cy="26098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48740" y="7338695"/>
          <a:ext cx="75628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03120" y="702310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270510</xdr:rowOff>
    </xdr:from>
    <xdr:ext cx="756285" cy="25590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48740" y="6880860"/>
          <a:ext cx="7562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03120" y="656590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156210</xdr:rowOff>
    </xdr:from>
    <xdr:ext cx="756285" cy="25527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48740" y="6423660"/>
          <a:ext cx="7562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03120" y="610870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41910</xdr:rowOff>
    </xdr:from>
    <xdr:ext cx="756285" cy="255270"/>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48740" y="5966460"/>
          <a:ext cx="7562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03120" y="565086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56285" cy="25336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48740" y="550989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a:xfrm>
          <a:off x="2103120" y="5650865"/>
          <a:ext cx="413004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15875</xdr:rowOff>
    </xdr:from>
    <xdr:to>
      <xdr:col>29</xdr:col>
      <xdr:colOff>127000</xdr:colOff>
      <xdr:row>38</xdr:row>
      <xdr:rowOff>94615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flipV="1">
          <a:off x="5504180" y="6283325"/>
          <a:ext cx="0" cy="12788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66675</xdr:rowOff>
    </xdr:from>
    <xdr:ext cx="756285" cy="26098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588000" y="7534275"/>
          <a:ext cx="75628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16,495</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94615</xdr:rowOff>
    </xdr:from>
    <xdr:to>
      <xdr:col>30</xdr:col>
      <xdr:colOff>25400</xdr:colOff>
      <xdr:row>38</xdr:row>
      <xdr:rowOff>94615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a:off x="5415280" y="7562215"/>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103505</xdr:rowOff>
    </xdr:from>
    <xdr:ext cx="756285" cy="25971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588000" y="6028055"/>
          <a:ext cx="75628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72,322</a:t>
          </a:r>
          <a:endParaRPr kumimoji="1" lang="ja-JP" altLang="en-US" sz="1000" b="1">
            <a:latin typeface="ＭＳ Ｐゴシック"/>
            <a:ea typeface="ＭＳ Ｐゴシック"/>
          </a:endParaRPr>
        </a:p>
      </xdr:txBody>
    </xdr:sp>
    <xdr:clientData/>
  </xdr:oneCellAnchor>
  <xdr:twoCellAnchor>
    <xdr:from>
      <xdr:col>29</xdr:col>
      <xdr:colOff>38100</xdr:colOff>
      <xdr:row>34</xdr:row>
      <xdr:rowOff>15875</xdr:rowOff>
    </xdr:from>
    <xdr:to>
      <xdr:col>30</xdr:col>
      <xdr:colOff>25400</xdr:colOff>
      <xdr:row>34</xdr:row>
      <xdr:rowOff>15875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5415280" y="6283325"/>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279400</xdr:rowOff>
    </xdr:from>
    <xdr:to>
      <xdr:col>29</xdr:col>
      <xdr:colOff>127000</xdr:colOff>
      <xdr:row>37</xdr:row>
      <xdr:rowOff>305435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flipV="1">
          <a:off x="4871720" y="7404100"/>
          <a:ext cx="632460" cy="260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256540</xdr:rowOff>
    </xdr:from>
    <xdr:ext cx="756285" cy="259080"/>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588000" y="6866890"/>
          <a:ext cx="756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37,824</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36</xdr:row>
      <xdr:rowOff>68580</xdr:rowOff>
    </xdr:from>
    <xdr:to>
      <xdr:col>29</xdr:col>
      <xdr:colOff>177800</xdr:colOff>
      <xdr:row>36</xdr:row>
      <xdr:rowOff>170180</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a:xfrm>
          <a:off x="5453380" y="7021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286385</xdr:rowOff>
    </xdr:from>
    <xdr:to>
      <xdr:col>26</xdr:col>
      <xdr:colOff>50800</xdr:colOff>
      <xdr:row>37</xdr:row>
      <xdr:rowOff>305435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a:off x="4193540" y="7411085"/>
          <a:ext cx="678180" cy="190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64135</xdr:rowOff>
    </xdr:from>
    <xdr:to>
      <xdr:col>26</xdr:col>
      <xdr:colOff>101600</xdr:colOff>
      <xdr:row>36</xdr:row>
      <xdr:rowOff>166370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a:xfrm>
          <a:off x="4820920" y="701738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175895</xdr:rowOff>
    </xdr:from>
    <xdr:ext cx="730885" cy="259080"/>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500880" y="6786245"/>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38,015</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37</xdr:row>
      <xdr:rowOff>212725</xdr:rowOff>
    </xdr:from>
    <xdr:to>
      <xdr:col>22</xdr:col>
      <xdr:colOff>114300</xdr:colOff>
      <xdr:row>37</xdr:row>
      <xdr:rowOff>286385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a:off x="3515360" y="7337425"/>
          <a:ext cx="678180" cy="736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88265</xdr:rowOff>
    </xdr:from>
    <xdr:to>
      <xdr:col>22</xdr:col>
      <xdr:colOff>165100</xdr:colOff>
      <xdr:row>37</xdr:row>
      <xdr:rowOff>19050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4142740" y="704151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200660</xdr:rowOff>
    </xdr:from>
    <xdr:ext cx="762000" cy="25336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822700" y="6811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36,968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109220</xdr:rowOff>
    </xdr:from>
    <xdr:to>
      <xdr:col>18</xdr:col>
      <xdr:colOff>177800</xdr:colOff>
      <xdr:row>37</xdr:row>
      <xdr:rowOff>212725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a:off x="2832100" y="7233920"/>
          <a:ext cx="683260" cy="1035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115570</xdr:rowOff>
    </xdr:from>
    <xdr:to>
      <xdr:col>19</xdr:col>
      <xdr:colOff>38100</xdr:colOff>
      <xdr:row>37</xdr:row>
      <xdr:rowOff>45720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3464560" y="7068820"/>
          <a:ext cx="9652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227330</xdr:rowOff>
    </xdr:from>
    <xdr:ext cx="762000" cy="259080"/>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144520" y="6837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35,790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36</xdr:row>
      <xdr:rowOff>155575</xdr:rowOff>
    </xdr:from>
    <xdr:to>
      <xdr:col>15</xdr:col>
      <xdr:colOff>101600</xdr:colOff>
      <xdr:row>37</xdr:row>
      <xdr:rowOff>86360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2781300" y="710882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267335</xdr:rowOff>
    </xdr:from>
    <xdr:ext cx="756285" cy="259080"/>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461260" y="687768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34,020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2000" cy="264160"/>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331460" y="79603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56285" cy="26416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699000" y="7960360"/>
          <a:ext cx="75628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6416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020820" y="79603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6416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337560" y="79603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56285" cy="26416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659380" y="7960360"/>
          <a:ext cx="75628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37</xdr:row>
      <xdr:rowOff>228600</xdr:rowOff>
    </xdr:from>
    <xdr:to>
      <xdr:col>29</xdr:col>
      <xdr:colOff>177800</xdr:colOff>
      <xdr:row>37</xdr:row>
      <xdr:rowOff>330835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a:xfrm>
          <a:off x="5453380" y="73533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200660</xdr:rowOff>
    </xdr:from>
    <xdr:ext cx="756285" cy="25590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588000" y="7325360"/>
          <a:ext cx="7562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23,329</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254000</xdr:rowOff>
    </xdr:from>
    <xdr:to>
      <xdr:col>26</xdr:col>
      <xdr:colOff>101600</xdr:colOff>
      <xdr:row>38</xdr:row>
      <xdr:rowOff>13335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a:xfrm>
          <a:off x="4820920" y="73787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341630</xdr:rowOff>
    </xdr:from>
    <xdr:ext cx="730885" cy="26289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500880" y="7466330"/>
          <a:ext cx="73088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22,198</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235585</xdr:rowOff>
    </xdr:from>
    <xdr:to>
      <xdr:col>22</xdr:col>
      <xdr:colOff>165100</xdr:colOff>
      <xdr:row>37</xdr:row>
      <xdr:rowOff>335915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4142740" y="736028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321310</xdr:rowOff>
    </xdr:from>
    <xdr:ext cx="762000" cy="262890"/>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822700" y="744601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23,059</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161290</xdr:rowOff>
    </xdr:from>
    <xdr:to>
      <xdr:col>19</xdr:col>
      <xdr:colOff>38100</xdr:colOff>
      <xdr:row>37</xdr:row>
      <xdr:rowOff>263525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3464560" y="7285990"/>
          <a:ext cx="9652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247650</xdr:rowOff>
    </xdr:from>
    <xdr:ext cx="762000" cy="261620"/>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144520" y="737235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26,289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57785</xdr:rowOff>
    </xdr:from>
    <xdr:to>
      <xdr:col>15</xdr:col>
      <xdr:colOff>101600</xdr:colOff>
      <xdr:row>37</xdr:row>
      <xdr:rowOff>160020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2781300" y="718248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145415</xdr:rowOff>
    </xdr:from>
    <xdr:ext cx="756285" cy="25463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461260" y="7270115"/>
          <a:ext cx="7562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30,781</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94705" y="75052"/>
          <a:ext cx="4142346"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19760" y="127000"/>
          <a:ext cx="1235964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8542000" y="190500"/>
          <a:ext cx="38227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37465</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8561050" y="215900"/>
          <a:ext cx="37782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69215</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8586450" y="240665"/>
          <a:ext cx="3721100" cy="4451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岩手県一戸町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5824200" y="190500"/>
          <a:ext cx="258953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5849600" y="215900"/>
          <a:ext cx="254508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69215</xdr:rowOff>
    </xdr:from>
    <xdr:to>
      <xdr:col>99</xdr:col>
      <xdr:colOff>6350</xdr:colOff>
      <xdr:row>4</xdr:row>
      <xdr:rowOff>12065</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5875000" y="240665"/>
          <a:ext cx="248793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94615</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41680" y="888365"/>
          <a:ext cx="982726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68680" y="920750"/>
          <a:ext cx="1356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166620" y="920750"/>
          <a:ext cx="1381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10,603
10,432
300.03
9,615,252
9,004,826
499,423
5,394,301
7,367,364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464560" y="920750"/>
          <a:ext cx="1483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164465</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947920" y="939800"/>
          <a:ext cx="197612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164465</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924040" y="939800"/>
          <a:ext cx="123444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5.4
14.9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94615</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221980" y="951865"/>
          <a:ext cx="619760" cy="9404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947920" y="1714500"/>
          <a:ext cx="19761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987540" y="1714500"/>
          <a:ext cx="37084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31115</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0779760" y="888365"/>
          <a:ext cx="1483360" cy="114363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94615</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035030" y="951865"/>
          <a:ext cx="14198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035030" y="1219200"/>
          <a:ext cx="14198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126365</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035030" y="1549400"/>
          <a:ext cx="1419860" cy="634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862310" y="1066165"/>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158115</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916285" y="1015365"/>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12065</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916285" y="128270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151765</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957560" y="1523365"/>
          <a:ext cx="0" cy="14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151765</xdr:rowOff>
    </xdr:from>
    <xdr:to>
      <xdr:col>59</xdr:col>
      <xdr:colOff>107950</xdr:colOff>
      <xdr:row>8</xdr:row>
      <xdr:rowOff>151765</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881360" y="152336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15240</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957560" y="176149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881360" y="190500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8326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273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83260" y="3175000"/>
          <a:ext cx="60464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400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83260" y="3492500"/>
          <a:ext cx="82315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31115</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41680" y="400050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6868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6868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85420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85420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6672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6672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93,668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41680" y="4826000"/>
          <a:ext cx="45643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85" cy="22034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08660" y="4635500"/>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41680" y="7112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400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25425" y="6969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41680" y="6785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127635</xdr:rowOff>
    </xdr:from>
    <xdr:ext cx="531495" cy="25781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25425" y="664273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41680" y="64585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273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25425" y="6316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130810</xdr:rowOff>
    </xdr:from>
    <xdr:to>
      <xdr:col>28</xdr:col>
      <xdr:colOff>114300</xdr:colOff>
      <xdr:row>35</xdr:row>
      <xdr:rowOff>130810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41680" y="61315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34</xdr:row>
      <xdr:rowOff>160020</xdr:rowOff>
    </xdr:from>
    <xdr:ext cx="595630" cy="25908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9893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41680" y="58058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5080</xdr:rowOff>
    </xdr:from>
    <xdr:ext cx="595630" cy="25908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6629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163830</xdr:rowOff>
    </xdr:from>
    <xdr:to>
      <xdr:col>28</xdr:col>
      <xdr:colOff>114300</xdr:colOff>
      <xdr:row>31</xdr:row>
      <xdr:rowOff>163830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41680" y="54787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95630" cy="2584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337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41680" y="5152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37465</xdr:rowOff>
    </xdr:from>
    <xdr:ext cx="595630" cy="25908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500951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41680" y="482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5630" cy="252730"/>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370" y="468376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41680" y="4826000"/>
          <a:ext cx="45643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137160</xdr:rowOff>
    </xdr:from>
    <xdr:to>
      <xdr:col>24</xdr:col>
      <xdr:colOff>62865</xdr:colOff>
      <xdr:row>38</xdr:row>
      <xdr:rowOff>45085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511675" y="5280660"/>
          <a:ext cx="1270" cy="1279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48260</xdr:rowOff>
    </xdr:from>
    <xdr:ext cx="534670" cy="259080"/>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564380" y="6563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80,676</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45085</xdr:rowOff>
    </xdr:from>
    <xdr:to>
      <xdr:col>24</xdr:col>
      <xdr:colOff>152400</xdr:colOff>
      <xdr:row>38</xdr:row>
      <xdr:rowOff>45085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429760" y="65601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83820</xdr:rowOff>
    </xdr:from>
    <xdr:ext cx="598805" cy="2584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564380" y="505587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198,208</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137160</xdr:rowOff>
    </xdr:from>
    <xdr:to>
      <xdr:col>24</xdr:col>
      <xdr:colOff>152400</xdr:colOff>
      <xdr:row>30</xdr:row>
      <xdr:rowOff>137160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429760" y="52806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138430</xdr:rowOff>
    </xdr:from>
    <xdr:to>
      <xdr:col>24</xdr:col>
      <xdr:colOff>63500</xdr:colOff>
      <xdr:row>35</xdr:row>
      <xdr:rowOff>147955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00780" y="5967730"/>
          <a:ext cx="812800" cy="180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73025</xdr:rowOff>
    </xdr:from>
    <xdr:ext cx="598805" cy="257810"/>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564380" y="5902325"/>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134,407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94615</xdr:rowOff>
    </xdr:from>
    <xdr:to>
      <xdr:col>24</xdr:col>
      <xdr:colOff>114300</xdr:colOff>
      <xdr:row>35</xdr:row>
      <xdr:rowOff>25400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462780" y="59239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146050</xdr:rowOff>
    </xdr:from>
    <xdr:to>
      <xdr:col>19</xdr:col>
      <xdr:colOff>177800</xdr:colOff>
      <xdr:row>35</xdr:row>
      <xdr:rowOff>147955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832100" y="6146800"/>
          <a:ext cx="8686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45720</xdr:rowOff>
    </xdr:from>
    <xdr:to>
      <xdr:col>20</xdr:col>
      <xdr:colOff>38100</xdr:colOff>
      <xdr:row>35</xdr:row>
      <xdr:rowOff>147320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649980" y="604647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33</xdr:row>
      <xdr:rowOff>163195</xdr:rowOff>
    </xdr:from>
    <xdr:ext cx="593090" cy="257810"/>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06140" y="5821045"/>
          <a:ext cx="593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123,213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146050</xdr:rowOff>
    </xdr:from>
    <xdr:to>
      <xdr:col>15</xdr:col>
      <xdr:colOff>50800</xdr:colOff>
      <xdr:row>36</xdr:row>
      <xdr:rowOff>57150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968500" y="6146800"/>
          <a:ext cx="8636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60325</xdr:rowOff>
    </xdr:from>
    <xdr:to>
      <xdr:col>15</xdr:col>
      <xdr:colOff>101600</xdr:colOff>
      <xdr:row>35</xdr:row>
      <xdr:rowOff>161925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781300" y="606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34</xdr:row>
      <xdr:rowOff>7620</xdr:rowOff>
    </xdr:from>
    <xdr:ext cx="598805" cy="254000"/>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542540" y="583692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121,814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57150</xdr:rowOff>
    </xdr:from>
    <xdr:to>
      <xdr:col>10</xdr:col>
      <xdr:colOff>114300</xdr:colOff>
      <xdr:row>36</xdr:row>
      <xdr:rowOff>118745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04900" y="6229350"/>
          <a:ext cx="8636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95885</xdr:rowOff>
    </xdr:from>
    <xdr:to>
      <xdr:col>10</xdr:col>
      <xdr:colOff>165100</xdr:colOff>
      <xdr:row>36</xdr:row>
      <xdr:rowOff>26670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17700" y="6096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34</xdr:row>
      <xdr:rowOff>43180</xdr:rowOff>
    </xdr:from>
    <xdr:ext cx="593090" cy="25400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673860" y="5872480"/>
          <a:ext cx="5930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118,567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155575</xdr:rowOff>
    </xdr:from>
    <xdr:to>
      <xdr:col>6</xdr:col>
      <xdr:colOff>38100</xdr:colOff>
      <xdr:row>36</xdr:row>
      <xdr:rowOff>85090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54100" y="6156325"/>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34</xdr:row>
      <xdr:rowOff>102235</xdr:rowOff>
    </xdr:from>
    <xdr:ext cx="593090" cy="2584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10260" y="593153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113,148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56285"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328160" y="7109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51536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56285"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646680" y="7109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78308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1948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34</xdr:row>
      <xdr:rowOff>87630</xdr:rowOff>
    </xdr:from>
    <xdr:to>
      <xdr:col>24</xdr:col>
      <xdr:colOff>114300</xdr:colOff>
      <xdr:row>35</xdr:row>
      <xdr:rowOff>17780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46278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110490</xdr:rowOff>
    </xdr:from>
    <xdr:ext cx="598805" cy="252730"/>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564380" y="576834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135,096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96520</xdr:rowOff>
    </xdr:from>
    <xdr:to>
      <xdr:col>20</xdr:col>
      <xdr:colOff>38100</xdr:colOff>
      <xdr:row>36</xdr:row>
      <xdr:rowOff>27305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649980" y="6097270"/>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36</xdr:row>
      <xdr:rowOff>18415</xdr:rowOff>
    </xdr:from>
    <xdr:ext cx="593090" cy="25273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06140" y="6190615"/>
          <a:ext cx="5930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118,508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94615</xdr:rowOff>
    </xdr:from>
    <xdr:to>
      <xdr:col>15</xdr:col>
      <xdr:colOff>101600</xdr:colOff>
      <xdr:row>36</xdr:row>
      <xdr:rowOff>25400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781300" y="6095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36</xdr:row>
      <xdr:rowOff>15875</xdr:rowOff>
    </xdr:from>
    <xdr:ext cx="598805" cy="25781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542540" y="618807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118,657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6350</xdr:rowOff>
    </xdr:from>
    <xdr:to>
      <xdr:col>10</xdr:col>
      <xdr:colOff>165100</xdr:colOff>
      <xdr:row>36</xdr:row>
      <xdr:rowOff>107315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17700" y="6178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36</xdr:row>
      <xdr:rowOff>99060</xdr:rowOff>
    </xdr:from>
    <xdr:ext cx="593090" cy="25400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673860" y="6271260"/>
          <a:ext cx="5930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111,062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67945</xdr:rowOff>
    </xdr:from>
    <xdr:to>
      <xdr:col>6</xdr:col>
      <xdr:colOff>38100</xdr:colOff>
      <xdr:row>36</xdr:row>
      <xdr:rowOff>167640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54100" y="624014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36</xdr:row>
      <xdr:rowOff>160655</xdr:rowOff>
    </xdr:from>
    <xdr:ext cx="593090" cy="2584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10260" y="633285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105,373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31115</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41680" y="742950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6868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6868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85420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85420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296672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296672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97,648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41680" y="8255000"/>
          <a:ext cx="45643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85" cy="2203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08660" y="8064500"/>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41680" y="10541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41680" y="10214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127635</xdr:rowOff>
    </xdr:from>
    <xdr:ext cx="248920" cy="257810"/>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02920" y="10071735"/>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41680" y="98875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5630" cy="252730"/>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370" y="974534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130810</xdr:rowOff>
    </xdr:from>
    <xdr:to>
      <xdr:col>28</xdr:col>
      <xdr:colOff>114300</xdr:colOff>
      <xdr:row>55</xdr:row>
      <xdr:rowOff>130810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41680" y="95605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160020</xdr:rowOff>
    </xdr:from>
    <xdr:ext cx="595630" cy="259080"/>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370" y="94183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41680" y="92348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5080</xdr:rowOff>
    </xdr:from>
    <xdr:ext cx="595630" cy="259080"/>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370" y="90919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163830</xdr:rowOff>
    </xdr:from>
    <xdr:to>
      <xdr:col>28</xdr:col>
      <xdr:colOff>114300</xdr:colOff>
      <xdr:row>51</xdr:row>
      <xdr:rowOff>163830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41680" y="89077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5630" cy="2584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370" y="8766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41680" y="8581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37465</xdr:rowOff>
    </xdr:from>
    <xdr:ext cx="680085" cy="259080"/>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200" y="8438515"/>
          <a:ext cx="6800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41680" y="825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0085" cy="252730"/>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76200" y="8112760"/>
          <a:ext cx="6800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41680" y="8255000"/>
          <a:ext cx="45643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132080</xdr:rowOff>
    </xdr:from>
    <xdr:to>
      <xdr:col>24</xdr:col>
      <xdr:colOff>62865</xdr:colOff>
      <xdr:row>58</xdr:row>
      <xdr:rowOff>140970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511675" y="8704580"/>
          <a:ext cx="1270" cy="1380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145415</xdr:rowOff>
    </xdr:from>
    <xdr:ext cx="534670" cy="252730"/>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564380" y="1008951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78,704</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140970</xdr:rowOff>
    </xdr:from>
    <xdr:to>
      <xdr:col>24</xdr:col>
      <xdr:colOff>152400</xdr:colOff>
      <xdr:row>58</xdr:row>
      <xdr:rowOff>140970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429760" y="100850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78740</xdr:rowOff>
    </xdr:from>
    <xdr:ext cx="598805" cy="259080"/>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564380" y="84797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924,758</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132080</xdr:rowOff>
    </xdr:from>
    <xdr:to>
      <xdr:col>24</xdr:col>
      <xdr:colOff>152400</xdr:colOff>
      <xdr:row>50</xdr:row>
      <xdr:rowOff>132080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429760" y="87045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14605</xdr:rowOff>
    </xdr:from>
    <xdr:to>
      <xdr:col>24</xdr:col>
      <xdr:colOff>63500</xdr:colOff>
      <xdr:row>58</xdr:row>
      <xdr:rowOff>23495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00780" y="9958705"/>
          <a:ext cx="8128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127000</xdr:rowOff>
    </xdr:from>
    <xdr:ext cx="598805" cy="257810"/>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564380" y="972820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175,248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104140</xdr:rowOff>
    </xdr:from>
    <xdr:to>
      <xdr:col>24</xdr:col>
      <xdr:colOff>114300</xdr:colOff>
      <xdr:row>58</xdr:row>
      <xdr:rowOff>34290</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462780" y="987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23495</xdr:rowOff>
    </xdr:from>
    <xdr:to>
      <xdr:col>19</xdr:col>
      <xdr:colOff>177800</xdr:colOff>
      <xdr:row>58</xdr:row>
      <xdr:rowOff>32385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832100" y="9967595"/>
          <a:ext cx="86868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127000</xdr:rowOff>
    </xdr:from>
    <xdr:to>
      <xdr:col>20</xdr:col>
      <xdr:colOff>38100</xdr:colOff>
      <xdr:row>58</xdr:row>
      <xdr:rowOff>57785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649980" y="9899650"/>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73660</xdr:rowOff>
    </xdr:from>
    <xdr:ext cx="593090" cy="257810"/>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406140" y="9674860"/>
          <a:ext cx="593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161,426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32385</xdr:rowOff>
    </xdr:from>
    <xdr:to>
      <xdr:col>15</xdr:col>
      <xdr:colOff>50800</xdr:colOff>
      <xdr:row>58</xdr:row>
      <xdr:rowOff>38735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968500" y="9976485"/>
          <a:ext cx="8636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151765</xdr:rowOff>
    </xdr:from>
    <xdr:to>
      <xdr:col>15</xdr:col>
      <xdr:colOff>101600</xdr:colOff>
      <xdr:row>58</xdr:row>
      <xdr:rowOff>82550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781300" y="99244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99060</xdr:rowOff>
    </xdr:from>
    <xdr:ext cx="598805" cy="25400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542540" y="970026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146,104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38735</xdr:rowOff>
    </xdr:from>
    <xdr:to>
      <xdr:col>10</xdr:col>
      <xdr:colOff>114300</xdr:colOff>
      <xdr:row>58</xdr:row>
      <xdr:rowOff>65405</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04900" y="9982835"/>
          <a:ext cx="8636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4445</xdr:rowOff>
    </xdr:from>
    <xdr:to>
      <xdr:col>10</xdr:col>
      <xdr:colOff>165100</xdr:colOff>
      <xdr:row>58</xdr:row>
      <xdr:rowOff>106045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177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97790</xdr:rowOff>
    </xdr:from>
    <xdr:ext cx="593090" cy="25400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673860" y="10041890"/>
          <a:ext cx="5930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131,267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29210</xdr:rowOff>
    </xdr:from>
    <xdr:to>
      <xdr:col>6</xdr:col>
      <xdr:colOff>38100</xdr:colOff>
      <xdr:row>58</xdr:row>
      <xdr:rowOff>130175</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54100" y="997331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121285</xdr:rowOff>
    </xdr:from>
    <xdr:ext cx="593090" cy="25336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10260" y="1006538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116,720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56285"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328160" y="10538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1536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56285" cy="259080"/>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46680" y="10538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8308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1948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135890</xdr:rowOff>
    </xdr:from>
    <xdr:to>
      <xdr:col>24</xdr:col>
      <xdr:colOff>114300</xdr:colOff>
      <xdr:row>58</xdr:row>
      <xdr:rowOff>65405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462780" y="99085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83185</xdr:rowOff>
    </xdr:from>
    <xdr:ext cx="598805" cy="259080"/>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564380" y="98558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156,405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144145</xdr:rowOff>
    </xdr:from>
    <xdr:to>
      <xdr:col>20</xdr:col>
      <xdr:colOff>38100</xdr:colOff>
      <xdr:row>58</xdr:row>
      <xdr:rowOff>73660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649980" y="9916795"/>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64770</xdr:rowOff>
    </xdr:from>
    <xdr:ext cx="593090" cy="254000"/>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406140" y="10008870"/>
          <a:ext cx="5930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151,051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153035</xdr:rowOff>
    </xdr:from>
    <xdr:to>
      <xdr:col>15</xdr:col>
      <xdr:colOff>101600</xdr:colOff>
      <xdr:row>58</xdr:row>
      <xdr:rowOff>83820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781300" y="99256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74930</xdr:rowOff>
    </xdr:from>
    <xdr:ext cx="598805" cy="254000"/>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542540" y="1001903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145,521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159385</xdr:rowOff>
    </xdr:from>
    <xdr:to>
      <xdr:col>10</xdr:col>
      <xdr:colOff>165100</xdr:colOff>
      <xdr:row>58</xdr:row>
      <xdr:rowOff>89535</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17700" y="993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106045</xdr:rowOff>
    </xdr:from>
    <xdr:ext cx="593090" cy="257810"/>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673860" y="9707245"/>
          <a:ext cx="593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141,270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14605</xdr:rowOff>
    </xdr:from>
    <xdr:to>
      <xdr:col>6</xdr:col>
      <xdr:colOff>38100</xdr:colOff>
      <xdr:row>58</xdr:row>
      <xdr:rowOff>116840</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54100" y="9958705"/>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133350</xdr:rowOff>
    </xdr:from>
    <xdr:ext cx="593090" cy="254000"/>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10260" y="9734550"/>
          <a:ext cx="5930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125,205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31115</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41680" y="1085850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68680" y="1120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68680" y="1140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854200" y="1120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854200" y="1140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2966720" y="1120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2966720" y="1140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10,527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84455</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41680" y="11684000"/>
          <a:ext cx="456438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85" cy="2203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08660" y="11493500"/>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84455</xdr:rowOff>
    </xdr:from>
    <xdr:to>
      <xdr:col>28</xdr:col>
      <xdr:colOff>114300</xdr:colOff>
      <xdr:row>81</xdr:row>
      <xdr:rowOff>84455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41680" y="1397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101600</xdr:rowOff>
    </xdr:from>
    <xdr:to>
      <xdr:col>28</xdr:col>
      <xdr:colOff>114300</xdr:colOff>
      <xdr:row>79</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41680" y="13646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130810</xdr:rowOff>
    </xdr:from>
    <xdr:ext cx="248920" cy="264160"/>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02920" y="13503910"/>
          <a:ext cx="24892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41680" y="133165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144145</xdr:rowOff>
    </xdr:from>
    <xdr:ext cx="531495" cy="254000"/>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25425" y="13174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130810</xdr:rowOff>
    </xdr:from>
    <xdr:to>
      <xdr:col>28</xdr:col>
      <xdr:colOff>114300</xdr:colOff>
      <xdr:row>75</xdr:row>
      <xdr:rowOff>130810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41680" y="129895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74</xdr:row>
      <xdr:rowOff>160020</xdr:rowOff>
    </xdr:from>
    <xdr:ext cx="531495" cy="259080"/>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25425" y="128473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41680" y="126638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5080</xdr:rowOff>
    </xdr:from>
    <xdr:ext cx="531495" cy="259080"/>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25425" y="125209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163830</xdr:rowOff>
    </xdr:from>
    <xdr:to>
      <xdr:col>28</xdr:col>
      <xdr:colOff>114300</xdr:colOff>
      <xdr:row>71</xdr:row>
      <xdr:rowOff>163830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41680" y="123367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22225</xdr:rowOff>
    </xdr:from>
    <xdr:ext cx="531495" cy="2584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2542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41680" y="12010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37465</xdr:rowOff>
    </xdr:from>
    <xdr:ext cx="531495" cy="259080"/>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25425" y="118675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741680" y="1168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2730"/>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225425" y="11541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84455</xdr:rowOff>
    </xdr:to>
    <xdr:sp macro="" textlink="">
      <xdr:nvSpPr>
        <xdr:cNvPr id="175" name="維持補修費グラフ枠">
          <a:extLst>
            <a:ext uri="{FF2B5EF4-FFF2-40B4-BE49-F238E27FC236}">
              <a16:creationId xmlns:a16="http://schemas.microsoft.com/office/drawing/2014/main" id="{00000000-0008-0000-0600-0000AF000000}"/>
            </a:ext>
          </a:extLst>
        </xdr:cNvPr>
        <xdr:cNvSpPr/>
      </xdr:nvSpPr>
      <xdr:spPr>
        <a:xfrm>
          <a:off x="741680" y="11684000"/>
          <a:ext cx="456438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57785</xdr:rowOff>
    </xdr:from>
    <xdr:to>
      <xdr:col>24</xdr:col>
      <xdr:colOff>62865</xdr:colOff>
      <xdr:row>79</xdr:row>
      <xdr:rowOff>49530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4511675" y="12230735"/>
          <a:ext cx="1270" cy="1363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53975</xdr:rowOff>
    </xdr:from>
    <xdr:ext cx="469900" cy="260985"/>
    <xdr:sp macro="" textlink="">
      <xdr:nvSpPr>
        <xdr:cNvPr id="177" name="維持補修費最小値テキスト">
          <a:extLst>
            <a:ext uri="{FF2B5EF4-FFF2-40B4-BE49-F238E27FC236}">
              <a16:creationId xmlns:a16="http://schemas.microsoft.com/office/drawing/2014/main" id="{00000000-0008-0000-0600-0000B1000000}"/>
            </a:ext>
          </a:extLst>
        </xdr:cNvPr>
        <xdr:cNvSpPr txBox="1"/>
      </xdr:nvSpPr>
      <xdr:spPr>
        <a:xfrm>
          <a:off x="4564380" y="13598525"/>
          <a:ext cx="46990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1,533</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49530</xdr:rowOff>
    </xdr:from>
    <xdr:to>
      <xdr:col>24</xdr:col>
      <xdr:colOff>152400</xdr:colOff>
      <xdr:row>79</xdr:row>
      <xdr:rowOff>49530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429760" y="135940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3810</xdr:rowOff>
    </xdr:from>
    <xdr:ext cx="534670" cy="259080"/>
    <xdr:sp macro="" textlink="">
      <xdr:nvSpPr>
        <xdr:cNvPr id="179" name="維持補修費最大値テキスト">
          <a:extLst>
            <a:ext uri="{FF2B5EF4-FFF2-40B4-BE49-F238E27FC236}">
              <a16:creationId xmlns:a16="http://schemas.microsoft.com/office/drawing/2014/main" id="{00000000-0008-0000-0600-0000B3000000}"/>
            </a:ext>
          </a:extLst>
        </xdr:cNvPr>
        <xdr:cNvSpPr txBox="1"/>
      </xdr:nvSpPr>
      <xdr:spPr>
        <a:xfrm>
          <a:off x="4564380" y="12005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43,266</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57785</xdr:rowOff>
    </xdr:from>
    <xdr:to>
      <xdr:col>24</xdr:col>
      <xdr:colOff>152400</xdr:colOff>
      <xdr:row>71</xdr:row>
      <xdr:rowOff>57785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4429760" y="122307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118110</xdr:rowOff>
    </xdr:from>
    <xdr:to>
      <xdr:col>24</xdr:col>
      <xdr:colOff>63500</xdr:colOff>
      <xdr:row>76</xdr:row>
      <xdr:rowOff>70485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3700780" y="12976860"/>
          <a:ext cx="8128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142240</xdr:rowOff>
    </xdr:from>
    <xdr:ext cx="534670" cy="257810"/>
    <xdr:sp macro="" textlink="">
      <xdr:nvSpPr>
        <xdr:cNvPr id="182" name="維持補修費平均値テキスト">
          <a:extLst>
            <a:ext uri="{FF2B5EF4-FFF2-40B4-BE49-F238E27FC236}">
              <a16:creationId xmlns:a16="http://schemas.microsoft.com/office/drawing/2014/main" id="{00000000-0008-0000-0600-0000B6000000}"/>
            </a:ext>
          </a:extLst>
        </xdr:cNvPr>
        <xdr:cNvSpPr txBox="1"/>
      </xdr:nvSpPr>
      <xdr:spPr>
        <a:xfrm>
          <a:off x="4564380" y="1300099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17,443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163830</xdr:rowOff>
    </xdr:from>
    <xdr:to>
      <xdr:col>24</xdr:col>
      <xdr:colOff>114300</xdr:colOff>
      <xdr:row>76</xdr:row>
      <xdr:rowOff>93980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4462780" y="130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31115</xdr:rowOff>
    </xdr:from>
    <xdr:to>
      <xdr:col>19</xdr:col>
      <xdr:colOff>177800</xdr:colOff>
      <xdr:row>76</xdr:row>
      <xdr:rowOff>70485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832100" y="12889865"/>
          <a:ext cx="868680" cy="210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88900</xdr:rowOff>
    </xdr:from>
    <xdr:to>
      <xdr:col>20</xdr:col>
      <xdr:colOff>38100</xdr:colOff>
      <xdr:row>77</xdr:row>
      <xdr:rowOff>19685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3649980" y="13119100"/>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77</xdr:row>
      <xdr:rowOff>10160</xdr:rowOff>
    </xdr:from>
    <xdr:ext cx="528955" cy="25908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438525" y="132118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14,479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31115</xdr:rowOff>
    </xdr:from>
    <xdr:to>
      <xdr:col>15</xdr:col>
      <xdr:colOff>50800</xdr:colOff>
      <xdr:row>76</xdr:row>
      <xdr:rowOff>34290</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968500" y="12889865"/>
          <a:ext cx="86360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71755</xdr:rowOff>
    </xdr:from>
    <xdr:to>
      <xdr:col>15</xdr:col>
      <xdr:colOff>101600</xdr:colOff>
      <xdr:row>77</xdr:row>
      <xdr:rowOff>1905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2781300" y="1310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76</xdr:row>
      <xdr:rowOff>164465</xdr:rowOff>
    </xdr:from>
    <xdr:ext cx="528955" cy="25971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574925" y="13194665"/>
          <a:ext cx="52895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34290</xdr:rowOff>
    </xdr:from>
    <xdr:to>
      <xdr:col>10</xdr:col>
      <xdr:colOff>114300</xdr:colOff>
      <xdr:row>77</xdr:row>
      <xdr:rowOff>43180</xdr:rowOff>
    </xdr:to>
    <xdr:cxnSp macro="">
      <xdr:nvCxnSpPr>
        <xdr:cNvPr id="190" name="直線コネクタ 189">
          <a:extLst>
            <a:ext uri="{FF2B5EF4-FFF2-40B4-BE49-F238E27FC236}">
              <a16:creationId xmlns:a16="http://schemas.microsoft.com/office/drawing/2014/main" id="{00000000-0008-0000-0600-0000BE000000}"/>
            </a:ext>
          </a:extLst>
        </xdr:cNvPr>
        <xdr:cNvCxnSpPr/>
      </xdr:nvCxnSpPr>
      <xdr:spPr>
        <a:xfrm flipV="1">
          <a:off x="1104900" y="13064490"/>
          <a:ext cx="863600" cy="180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104140</xdr:rowOff>
    </xdr:from>
    <xdr:to>
      <xdr:col>10</xdr:col>
      <xdr:colOff>165100</xdr:colOff>
      <xdr:row>77</xdr:row>
      <xdr:rowOff>34290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917700" y="1313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77</xdr:row>
      <xdr:rowOff>26035</xdr:rowOff>
    </xdr:from>
    <xdr:ext cx="534670" cy="26162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706245" y="13227685"/>
          <a:ext cx="53467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14,017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17780</xdr:rowOff>
    </xdr:from>
    <xdr:to>
      <xdr:col>6</xdr:col>
      <xdr:colOff>38100</xdr:colOff>
      <xdr:row>77</xdr:row>
      <xdr:rowOff>118745</xdr:rowOff>
    </xdr:to>
    <xdr:sp macro="" textlink="">
      <xdr:nvSpPr>
        <xdr:cNvPr id="193" name="フローチャート: 判断 192">
          <a:extLst>
            <a:ext uri="{FF2B5EF4-FFF2-40B4-BE49-F238E27FC236}">
              <a16:creationId xmlns:a16="http://schemas.microsoft.com/office/drawing/2014/main" id="{00000000-0008-0000-0600-0000C1000000}"/>
            </a:ext>
          </a:extLst>
        </xdr:cNvPr>
        <xdr:cNvSpPr/>
      </xdr:nvSpPr>
      <xdr:spPr>
        <a:xfrm>
          <a:off x="1054100" y="1321943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77</xdr:row>
      <xdr:rowOff>110490</xdr:rowOff>
    </xdr:from>
    <xdr:ext cx="528955" cy="26162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842645" y="13312140"/>
          <a:ext cx="5289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11,435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81915</xdr:rowOff>
    </xdr:from>
    <xdr:ext cx="756285" cy="26479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4328160" y="13969365"/>
          <a:ext cx="756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81915</xdr:rowOff>
    </xdr:from>
    <xdr:ext cx="762000" cy="26479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1536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81915</xdr:rowOff>
    </xdr:from>
    <xdr:ext cx="756285" cy="26479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6680" y="13969365"/>
          <a:ext cx="756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81915</xdr:rowOff>
    </xdr:from>
    <xdr:ext cx="762000" cy="26479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30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81915</xdr:rowOff>
    </xdr:from>
    <xdr:ext cx="762000" cy="26479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9194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75</xdr:row>
      <xdr:rowOff>67310</xdr:rowOff>
    </xdr:from>
    <xdr:to>
      <xdr:col>24</xdr:col>
      <xdr:colOff>114300</xdr:colOff>
      <xdr:row>75</xdr:row>
      <xdr:rowOff>167640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4462780" y="129260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90170</xdr:rowOff>
    </xdr:from>
    <xdr:ext cx="534670" cy="252730"/>
    <xdr:sp macro="" textlink="">
      <xdr:nvSpPr>
        <xdr:cNvPr id="201" name="維持補修費該当値テキスト">
          <a:extLst>
            <a:ext uri="{FF2B5EF4-FFF2-40B4-BE49-F238E27FC236}">
              <a16:creationId xmlns:a16="http://schemas.microsoft.com/office/drawing/2014/main" id="{00000000-0008-0000-0600-0000C9000000}"/>
            </a:ext>
          </a:extLst>
        </xdr:cNvPr>
        <xdr:cNvSpPr txBox="1"/>
      </xdr:nvSpPr>
      <xdr:spPr>
        <a:xfrm>
          <a:off x="4564380" y="1277747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20,384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20320</xdr:rowOff>
    </xdr:from>
    <xdr:to>
      <xdr:col>20</xdr:col>
      <xdr:colOff>38100</xdr:colOff>
      <xdr:row>76</xdr:row>
      <xdr:rowOff>121285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3649980" y="1305052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74</xdr:row>
      <xdr:rowOff>138430</xdr:rowOff>
    </xdr:from>
    <xdr:ext cx="528955" cy="259080"/>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3438525" y="128257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16,606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74</xdr:row>
      <xdr:rowOff>151765</xdr:rowOff>
    </xdr:from>
    <xdr:to>
      <xdr:col>15</xdr:col>
      <xdr:colOff>101600</xdr:colOff>
      <xdr:row>75</xdr:row>
      <xdr:rowOff>82550</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2781300" y="128390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73</xdr:row>
      <xdr:rowOff>99060</xdr:rowOff>
    </xdr:from>
    <xdr:ext cx="528955" cy="254000"/>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574925" y="12614910"/>
          <a:ext cx="5289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23,053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155575</xdr:rowOff>
    </xdr:from>
    <xdr:to>
      <xdr:col>10</xdr:col>
      <xdr:colOff>165100</xdr:colOff>
      <xdr:row>76</xdr:row>
      <xdr:rowOff>85090</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917700" y="1301432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74</xdr:row>
      <xdr:rowOff>102235</xdr:rowOff>
    </xdr:from>
    <xdr:ext cx="534670" cy="2584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1706245" y="127895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17,699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163195</xdr:rowOff>
    </xdr:from>
    <xdr:to>
      <xdr:col>6</xdr:col>
      <xdr:colOff>38100</xdr:colOff>
      <xdr:row>77</xdr:row>
      <xdr:rowOff>93345</xdr:rowOff>
    </xdr:to>
    <xdr:sp macro="" textlink="">
      <xdr:nvSpPr>
        <xdr:cNvPr id="208" name="楕円 207">
          <a:extLst>
            <a:ext uri="{FF2B5EF4-FFF2-40B4-BE49-F238E27FC236}">
              <a16:creationId xmlns:a16="http://schemas.microsoft.com/office/drawing/2014/main" id="{00000000-0008-0000-0600-0000D0000000}"/>
            </a:ext>
          </a:extLst>
        </xdr:cNvPr>
        <xdr:cNvSpPr/>
      </xdr:nvSpPr>
      <xdr:spPr>
        <a:xfrm>
          <a:off x="1054100" y="1319339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75</xdr:row>
      <xdr:rowOff>110490</xdr:rowOff>
    </xdr:from>
    <xdr:ext cx="528955" cy="252730"/>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842645" y="12969240"/>
          <a:ext cx="5289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12,204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58420</xdr:rowOff>
    </xdr:from>
    <xdr:to>
      <xdr:col>28</xdr:col>
      <xdr:colOff>114300</xdr:colOff>
      <xdr:row>85</xdr:row>
      <xdr:rowOff>32385</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41680" y="14288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58420</xdr:rowOff>
    </xdr:from>
    <xdr:to>
      <xdr:col>12</xdr:col>
      <xdr:colOff>127000</xdr:colOff>
      <xdr:row>86</xdr:row>
      <xdr:rowOff>143510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6868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90805</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6868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58420</xdr:rowOff>
    </xdr:from>
    <xdr:to>
      <xdr:col>18</xdr:col>
      <xdr:colOff>0</xdr:colOff>
      <xdr:row>86</xdr:row>
      <xdr:rowOff>143510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85420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90805</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85420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58420</xdr:rowOff>
    </xdr:from>
    <xdr:to>
      <xdr:col>24</xdr:col>
      <xdr:colOff>0</xdr:colOff>
      <xdr:row>86</xdr:row>
      <xdr:rowOff>143510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29667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16</xdr:col>
      <xdr:colOff>0</xdr:colOff>
      <xdr:row>86</xdr:row>
      <xdr:rowOff>90805</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29667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124,253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26035</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741680" y="15113635"/>
          <a:ext cx="456438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6985</xdr:rowOff>
    </xdr:from>
    <xdr:ext cx="349885" cy="22796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708660" y="14923135"/>
          <a:ext cx="349885"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41680" y="1739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8920" cy="25336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502920" y="17256760"/>
          <a:ext cx="248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41680" y="17072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2542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41680" y="167455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336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25425" y="16603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41680" y="16419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22542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41680" y="160928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5630" cy="25336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370" y="1595120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41680" y="157664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5630" cy="2584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370" y="15624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9525</xdr:rowOff>
    </xdr:from>
    <xdr:to>
      <xdr:col>28</xdr:col>
      <xdr:colOff>114300</xdr:colOff>
      <xdr:row>90</xdr:row>
      <xdr:rowOff>9525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41680" y="15440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38735</xdr:rowOff>
    </xdr:from>
    <xdr:ext cx="595630" cy="265430"/>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370" y="15297785"/>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26035</xdr:rowOff>
    </xdr:from>
    <xdr:to>
      <xdr:col>28</xdr:col>
      <xdr:colOff>114300</xdr:colOff>
      <xdr:row>88</xdr:row>
      <xdr:rowOff>26035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741680" y="15113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55880</xdr:rowOff>
    </xdr:from>
    <xdr:ext cx="595630" cy="259080"/>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166370" y="149720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26035</xdr:rowOff>
    </xdr:from>
    <xdr:to>
      <xdr:col>28</xdr:col>
      <xdr:colOff>114300</xdr:colOff>
      <xdr:row>101</xdr:row>
      <xdr:rowOff>82550</xdr:rowOff>
    </xdr:to>
    <xdr:sp macro="" textlink="">
      <xdr:nvSpPr>
        <xdr:cNvPr id="235" name="扶助費グラフ枠">
          <a:extLst>
            <a:ext uri="{FF2B5EF4-FFF2-40B4-BE49-F238E27FC236}">
              <a16:creationId xmlns:a16="http://schemas.microsoft.com/office/drawing/2014/main" id="{00000000-0008-0000-0600-0000EB000000}"/>
            </a:ext>
          </a:extLst>
        </xdr:cNvPr>
        <xdr:cNvSpPr/>
      </xdr:nvSpPr>
      <xdr:spPr>
        <a:xfrm>
          <a:off x="741680" y="15113635"/>
          <a:ext cx="456438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27305</xdr:rowOff>
    </xdr:from>
    <xdr:to>
      <xdr:col>24</xdr:col>
      <xdr:colOff>62865</xdr:colOff>
      <xdr:row>98</xdr:row>
      <xdr:rowOff>84455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4511675" y="15629255"/>
          <a:ext cx="127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88265</xdr:rowOff>
    </xdr:from>
    <xdr:ext cx="534670" cy="253365"/>
    <xdr:sp macro="" textlink="">
      <xdr:nvSpPr>
        <xdr:cNvPr id="237" name="扶助費最小値テキスト">
          <a:extLst>
            <a:ext uri="{FF2B5EF4-FFF2-40B4-BE49-F238E27FC236}">
              <a16:creationId xmlns:a16="http://schemas.microsoft.com/office/drawing/2014/main" id="{00000000-0008-0000-0600-0000ED000000}"/>
            </a:ext>
          </a:extLst>
        </xdr:cNvPr>
        <xdr:cNvSpPr txBox="1"/>
      </xdr:nvSpPr>
      <xdr:spPr>
        <a:xfrm>
          <a:off x="4564380" y="1689036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47,068</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84455</xdr:rowOff>
    </xdr:from>
    <xdr:to>
      <xdr:col>24</xdr:col>
      <xdr:colOff>152400</xdr:colOff>
      <xdr:row>98</xdr:row>
      <xdr:rowOff>84455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429760" y="168865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148590</xdr:rowOff>
    </xdr:from>
    <xdr:ext cx="598805" cy="262255"/>
    <xdr:sp macro="" textlink="">
      <xdr:nvSpPr>
        <xdr:cNvPr id="239" name="扶助費最大値テキスト">
          <a:extLst>
            <a:ext uri="{FF2B5EF4-FFF2-40B4-BE49-F238E27FC236}">
              <a16:creationId xmlns:a16="http://schemas.microsoft.com/office/drawing/2014/main" id="{00000000-0008-0000-0600-0000EF000000}"/>
            </a:ext>
          </a:extLst>
        </xdr:cNvPr>
        <xdr:cNvSpPr txBox="1"/>
      </xdr:nvSpPr>
      <xdr:spPr>
        <a:xfrm>
          <a:off x="4564380" y="15407640"/>
          <a:ext cx="59880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162,593</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27305</xdr:rowOff>
    </xdr:from>
    <xdr:to>
      <xdr:col>24</xdr:col>
      <xdr:colOff>152400</xdr:colOff>
      <xdr:row>91</xdr:row>
      <xdr:rowOff>27305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4429760" y="156292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92075</xdr:rowOff>
    </xdr:from>
    <xdr:to>
      <xdr:col>24</xdr:col>
      <xdr:colOff>63500</xdr:colOff>
      <xdr:row>92</xdr:row>
      <xdr:rowOff>116205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3700780" y="15865475"/>
          <a:ext cx="8128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52070</xdr:rowOff>
    </xdr:from>
    <xdr:ext cx="598805" cy="253365"/>
    <xdr:sp macro="" textlink="">
      <xdr:nvSpPr>
        <xdr:cNvPr id="242" name="扶助費平均値テキスト">
          <a:extLst>
            <a:ext uri="{FF2B5EF4-FFF2-40B4-BE49-F238E27FC236}">
              <a16:creationId xmlns:a16="http://schemas.microsoft.com/office/drawing/2014/main" id="{00000000-0008-0000-0600-0000F2000000}"/>
            </a:ext>
          </a:extLst>
        </xdr:cNvPr>
        <xdr:cNvSpPr txBox="1"/>
      </xdr:nvSpPr>
      <xdr:spPr>
        <a:xfrm>
          <a:off x="4564380" y="16168370"/>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106,378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94</xdr:row>
      <xdr:rowOff>73660</xdr:rowOff>
    </xdr:from>
    <xdr:to>
      <xdr:col>24</xdr:col>
      <xdr:colOff>114300</xdr:colOff>
      <xdr:row>95</xdr:row>
      <xdr:rowOff>3810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4462780" y="1618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92075</xdr:rowOff>
    </xdr:from>
    <xdr:to>
      <xdr:col>19</xdr:col>
      <xdr:colOff>177800</xdr:colOff>
      <xdr:row>93</xdr:row>
      <xdr:rowOff>19050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832100" y="15865475"/>
          <a:ext cx="86868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112395</xdr:rowOff>
    </xdr:from>
    <xdr:to>
      <xdr:col>20</xdr:col>
      <xdr:colOff>38100</xdr:colOff>
      <xdr:row>95</xdr:row>
      <xdr:rowOff>42545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3649980" y="1622869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95</xdr:row>
      <xdr:rowOff>33655</xdr:rowOff>
    </xdr:from>
    <xdr:ext cx="593090" cy="2584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406140" y="1632140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102,844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92</xdr:row>
      <xdr:rowOff>154940</xdr:rowOff>
    </xdr:from>
    <xdr:to>
      <xdr:col>15</xdr:col>
      <xdr:colOff>50800</xdr:colOff>
      <xdr:row>93</xdr:row>
      <xdr:rowOff>19050</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1968500" y="15928340"/>
          <a:ext cx="8636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35560</xdr:rowOff>
    </xdr:from>
    <xdr:to>
      <xdr:col>15</xdr:col>
      <xdr:colOff>101600</xdr:colOff>
      <xdr:row>95</xdr:row>
      <xdr:rowOff>137160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2781300" y="1632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128270</xdr:rowOff>
    </xdr:from>
    <xdr:ext cx="528955"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574925" y="164160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94,172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92</xdr:row>
      <xdr:rowOff>154940</xdr:rowOff>
    </xdr:from>
    <xdr:to>
      <xdr:col>10</xdr:col>
      <xdr:colOff>114300</xdr:colOff>
      <xdr:row>94</xdr:row>
      <xdr:rowOff>102235</xdr:rowOff>
    </xdr:to>
    <xdr:cxnSp macro="">
      <xdr:nvCxnSpPr>
        <xdr:cNvPr id="250" name="直線コネクタ 249">
          <a:extLst>
            <a:ext uri="{FF2B5EF4-FFF2-40B4-BE49-F238E27FC236}">
              <a16:creationId xmlns:a16="http://schemas.microsoft.com/office/drawing/2014/main" id="{00000000-0008-0000-0600-0000FA000000}"/>
            </a:ext>
          </a:extLst>
        </xdr:cNvPr>
        <xdr:cNvCxnSpPr/>
      </xdr:nvCxnSpPr>
      <xdr:spPr>
        <a:xfrm flipV="1">
          <a:off x="1104900" y="15928340"/>
          <a:ext cx="863600" cy="290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95885</xdr:rowOff>
    </xdr:from>
    <xdr:to>
      <xdr:col>10</xdr:col>
      <xdr:colOff>165100</xdr:colOff>
      <xdr:row>95</xdr:row>
      <xdr:rowOff>26035</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917700" y="1621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95</xdr:row>
      <xdr:rowOff>17780</xdr:rowOff>
    </xdr:from>
    <xdr:ext cx="593090" cy="25336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673860" y="1630553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104,382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6350</xdr:rowOff>
    </xdr:from>
    <xdr:to>
      <xdr:col>6</xdr:col>
      <xdr:colOff>38100</xdr:colOff>
      <xdr:row>96</xdr:row>
      <xdr:rowOff>107315</xdr:rowOff>
    </xdr:to>
    <xdr:sp macro="" textlink="">
      <xdr:nvSpPr>
        <xdr:cNvPr id="253" name="フローチャート: 判断 252">
          <a:extLst>
            <a:ext uri="{FF2B5EF4-FFF2-40B4-BE49-F238E27FC236}">
              <a16:creationId xmlns:a16="http://schemas.microsoft.com/office/drawing/2014/main" id="{00000000-0008-0000-0600-0000FD000000}"/>
            </a:ext>
          </a:extLst>
        </xdr:cNvPr>
        <xdr:cNvSpPr/>
      </xdr:nvSpPr>
      <xdr:spPr>
        <a:xfrm>
          <a:off x="1054100" y="1646555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98425</xdr:rowOff>
    </xdr:from>
    <xdr:ext cx="528955" cy="25336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42645" y="1655762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81,150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56285" cy="259080"/>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4328160" y="17396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1536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6285" cy="259080"/>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6680" y="17396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830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9194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92</xdr:row>
      <xdr:rowOff>65405</xdr:rowOff>
    </xdr:from>
    <xdr:to>
      <xdr:col>24</xdr:col>
      <xdr:colOff>114300</xdr:colOff>
      <xdr:row>92</xdr:row>
      <xdr:rowOff>167005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4462780" y="1583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88265</xdr:rowOff>
    </xdr:from>
    <xdr:ext cx="598805" cy="253365"/>
    <xdr:sp macro="" textlink="">
      <xdr:nvSpPr>
        <xdr:cNvPr id="261" name="扶助費該当値テキスト">
          <a:extLst>
            <a:ext uri="{FF2B5EF4-FFF2-40B4-BE49-F238E27FC236}">
              <a16:creationId xmlns:a16="http://schemas.microsoft.com/office/drawing/2014/main" id="{00000000-0008-0000-0600-000005010000}"/>
            </a:ext>
          </a:extLst>
        </xdr:cNvPr>
        <xdr:cNvSpPr txBox="1"/>
      </xdr:nvSpPr>
      <xdr:spPr>
        <a:xfrm>
          <a:off x="4564380" y="1569021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138,640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92</xdr:row>
      <xdr:rowOff>41275</xdr:rowOff>
    </xdr:from>
    <xdr:to>
      <xdr:col>20</xdr:col>
      <xdr:colOff>38100</xdr:colOff>
      <xdr:row>92</xdr:row>
      <xdr:rowOff>143510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3649980" y="15814675"/>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90</xdr:row>
      <xdr:rowOff>162560</xdr:rowOff>
    </xdr:from>
    <xdr:ext cx="593090" cy="2584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3406140" y="15593060"/>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140,900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92</xdr:row>
      <xdr:rowOff>139700</xdr:rowOff>
    </xdr:from>
    <xdr:to>
      <xdr:col>15</xdr:col>
      <xdr:colOff>101600</xdr:colOff>
      <xdr:row>93</xdr:row>
      <xdr:rowOff>69850</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2781300" y="1591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91</xdr:row>
      <xdr:rowOff>86360</xdr:rowOff>
    </xdr:from>
    <xdr:ext cx="598805" cy="25336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2542540" y="1568831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131,816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92</xdr:row>
      <xdr:rowOff>103505</xdr:rowOff>
    </xdr:from>
    <xdr:to>
      <xdr:col>10</xdr:col>
      <xdr:colOff>165100</xdr:colOff>
      <xdr:row>93</xdr:row>
      <xdr:rowOff>33655</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917700" y="1587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91</xdr:row>
      <xdr:rowOff>50165</xdr:rowOff>
    </xdr:from>
    <xdr:ext cx="593090" cy="259080"/>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1673860" y="1565211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135,137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94</xdr:row>
      <xdr:rowOff>52070</xdr:rowOff>
    </xdr:from>
    <xdr:to>
      <xdr:col>6</xdr:col>
      <xdr:colOff>38100</xdr:colOff>
      <xdr:row>94</xdr:row>
      <xdr:rowOff>153035</xdr:rowOff>
    </xdr:to>
    <xdr:sp macro="" textlink="">
      <xdr:nvSpPr>
        <xdr:cNvPr id="268" name="楕円 267">
          <a:extLst>
            <a:ext uri="{FF2B5EF4-FFF2-40B4-BE49-F238E27FC236}">
              <a16:creationId xmlns:a16="http://schemas.microsoft.com/office/drawing/2014/main" id="{00000000-0008-0000-0600-00000C010000}"/>
            </a:ext>
          </a:extLst>
        </xdr:cNvPr>
        <xdr:cNvSpPr/>
      </xdr:nvSpPr>
      <xdr:spPr>
        <a:xfrm>
          <a:off x="1054100" y="1616837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92</xdr:row>
      <xdr:rowOff>169545</xdr:rowOff>
    </xdr:from>
    <xdr:ext cx="593090" cy="25336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810260" y="1594294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108,424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31115</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431280" y="400050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55320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55320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54380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754380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65632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865632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97,243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600-000015010000}"/>
            </a:ext>
          </a:extLst>
        </xdr:cNvPr>
        <xdr:cNvSpPr/>
      </xdr:nvSpPr>
      <xdr:spPr>
        <a:xfrm>
          <a:off x="6431280" y="4826000"/>
          <a:ext cx="4559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4170" cy="2203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93180" y="4635500"/>
          <a:ext cx="3441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431280" y="7112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40</xdr:row>
      <xdr:rowOff>111760</xdr:rowOff>
    </xdr:from>
    <xdr:ext cx="243205" cy="254000"/>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187440" y="6969760"/>
          <a:ext cx="2432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431280" y="66548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37</xdr:row>
      <xdr:rowOff>167640</xdr:rowOff>
    </xdr:from>
    <xdr:ext cx="595630" cy="254000"/>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850890" y="651129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431280" y="61976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54610</xdr:rowOff>
    </xdr:from>
    <xdr:ext cx="595630" cy="252730"/>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5850890" y="605536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431280" y="57404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111760</xdr:rowOff>
    </xdr:from>
    <xdr:ext cx="595630" cy="254000"/>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5850890" y="55981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431280" y="52832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167640</xdr:rowOff>
    </xdr:from>
    <xdr:ext cx="595630" cy="254000"/>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5850890" y="513969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431280" y="4826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5630" cy="252730"/>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5850890" y="468376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431280" y="4826000"/>
          <a:ext cx="4559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30</xdr:row>
      <xdr:rowOff>136525</xdr:rowOff>
    </xdr:from>
    <xdr:to>
      <xdr:col>54</xdr:col>
      <xdr:colOff>185420</xdr:colOff>
      <xdr:row>39</xdr:row>
      <xdr:rowOff>8255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198100" y="5280025"/>
          <a:ext cx="0" cy="1414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11430</xdr:rowOff>
    </xdr:from>
    <xdr:ext cx="528955" cy="2584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248900" y="6697980"/>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91,204</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8255</xdr:rowOff>
    </xdr:from>
    <xdr:to>
      <xdr:col>55</xdr:col>
      <xdr:colOff>88900</xdr:colOff>
      <xdr:row>39</xdr:row>
      <xdr:rowOff>8255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114280" y="66948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83185</xdr:rowOff>
    </xdr:from>
    <xdr:ext cx="593090" cy="259080"/>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248900" y="505523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400,695</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136525</xdr:rowOff>
    </xdr:from>
    <xdr:to>
      <xdr:col>55</xdr:col>
      <xdr:colOff>88900</xdr:colOff>
      <xdr:row>30</xdr:row>
      <xdr:rowOff>136525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114280" y="52800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26670</xdr:rowOff>
    </xdr:from>
    <xdr:to>
      <xdr:col>55</xdr:col>
      <xdr:colOff>0</xdr:colOff>
      <xdr:row>38</xdr:row>
      <xdr:rowOff>143510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9385300" y="6541770"/>
          <a:ext cx="81280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102870</xdr:rowOff>
    </xdr:from>
    <xdr:ext cx="593090" cy="2584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248900" y="6103620"/>
          <a:ext cx="5930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176,747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80645</xdr:rowOff>
    </xdr:from>
    <xdr:to>
      <xdr:col>55</xdr:col>
      <xdr:colOff>50800</xdr:colOff>
      <xdr:row>37</xdr:row>
      <xdr:rowOff>10160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152380" y="6252845"/>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79375</xdr:rowOff>
    </xdr:from>
    <xdr:to>
      <xdr:col>50</xdr:col>
      <xdr:colOff>114300</xdr:colOff>
      <xdr:row>38</xdr:row>
      <xdr:rowOff>143510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8521700" y="6594475"/>
          <a:ext cx="8636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121285</xdr:rowOff>
    </xdr:from>
    <xdr:to>
      <xdr:col>50</xdr:col>
      <xdr:colOff>165100</xdr:colOff>
      <xdr:row>37</xdr:row>
      <xdr:rowOff>52070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334500" y="6293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35</xdr:row>
      <xdr:rowOff>67945</xdr:rowOff>
    </xdr:from>
    <xdr:ext cx="593090" cy="252730"/>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090660" y="6068695"/>
          <a:ext cx="5930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167,756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79375</xdr:rowOff>
    </xdr:from>
    <xdr:to>
      <xdr:col>45</xdr:col>
      <xdr:colOff>177800</xdr:colOff>
      <xdr:row>39</xdr:row>
      <xdr:rowOff>46355</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653020" y="6594475"/>
          <a:ext cx="868680"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134620</xdr:rowOff>
    </xdr:from>
    <xdr:to>
      <xdr:col>46</xdr:col>
      <xdr:colOff>38100</xdr:colOff>
      <xdr:row>37</xdr:row>
      <xdr:rowOff>64770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470900" y="630682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35</xdr:row>
      <xdr:rowOff>81280</xdr:rowOff>
    </xdr:from>
    <xdr:ext cx="59309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227060" y="608203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165,012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36</xdr:row>
      <xdr:rowOff>113665</xdr:rowOff>
    </xdr:from>
    <xdr:to>
      <xdr:col>41</xdr:col>
      <xdr:colOff>50800</xdr:colOff>
      <xdr:row>39</xdr:row>
      <xdr:rowOff>46355</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789420" y="6285865"/>
          <a:ext cx="863600" cy="447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20320</xdr:rowOff>
    </xdr:from>
    <xdr:to>
      <xdr:col>41</xdr:col>
      <xdr:colOff>101600</xdr:colOff>
      <xdr:row>37</xdr:row>
      <xdr:rowOff>121285</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602220" y="63639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35</xdr:row>
      <xdr:rowOff>138430</xdr:rowOff>
    </xdr:from>
    <xdr:ext cx="598805"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363460" y="61391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152,565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34</xdr:row>
      <xdr:rowOff>104775</xdr:rowOff>
    </xdr:from>
    <xdr:to>
      <xdr:col>36</xdr:col>
      <xdr:colOff>165100</xdr:colOff>
      <xdr:row>35</xdr:row>
      <xdr:rowOff>34925</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73862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33</xdr:row>
      <xdr:rowOff>52070</xdr:rowOff>
    </xdr:from>
    <xdr:ext cx="593090" cy="25273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494780" y="5709920"/>
          <a:ext cx="5930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246,458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01268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19988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33628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56285" cy="259080"/>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467600" y="7109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04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147320</xdr:rowOff>
    </xdr:from>
    <xdr:to>
      <xdr:col>55</xdr:col>
      <xdr:colOff>50800</xdr:colOff>
      <xdr:row>38</xdr:row>
      <xdr:rowOff>77470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152380" y="649097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125730</xdr:rowOff>
    </xdr:from>
    <xdr:ext cx="593090" cy="257810"/>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248900" y="6469380"/>
          <a:ext cx="593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124,653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92075</xdr:rowOff>
    </xdr:from>
    <xdr:to>
      <xdr:col>50</xdr:col>
      <xdr:colOff>165100</xdr:colOff>
      <xdr:row>39</xdr:row>
      <xdr:rowOff>22860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334500" y="66071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39</xdr:row>
      <xdr:rowOff>13335</xdr:rowOff>
    </xdr:from>
    <xdr:ext cx="534670" cy="257810"/>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123045" y="669988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99,194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27940</xdr:rowOff>
    </xdr:from>
    <xdr:to>
      <xdr:col>46</xdr:col>
      <xdr:colOff>38100</xdr:colOff>
      <xdr:row>38</xdr:row>
      <xdr:rowOff>129540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470900" y="654304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38</xdr:row>
      <xdr:rowOff>120650</xdr:rowOff>
    </xdr:from>
    <xdr:ext cx="593090" cy="254000"/>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227060" y="6635750"/>
          <a:ext cx="5930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113,179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167640</xdr:rowOff>
    </xdr:from>
    <xdr:to>
      <xdr:col>41</xdr:col>
      <xdr:colOff>101600</xdr:colOff>
      <xdr:row>39</xdr:row>
      <xdr:rowOff>97790</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60222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39</xdr:row>
      <xdr:rowOff>88900</xdr:rowOff>
    </xdr:from>
    <xdr:ext cx="528955" cy="252730"/>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395845" y="6775450"/>
          <a:ext cx="5289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82,729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62230</xdr:rowOff>
    </xdr:from>
    <xdr:to>
      <xdr:col>36</xdr:col>
      <xdr:colOff>165100</xdr:colOff>
      <xdr:row>36</xdr:row>
      <xdr:rowOff>163830</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738620" y="62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36</xdr:row>
      <xdr:rowOff>155575</xdr:rowOff>
    </xdr:from>
    <xdr:ext cx="593090" cy="254000"/>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494780" y="6327775"/>
          <a:ext cx="5930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180,671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31115</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431280" y="742950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55320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55320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54380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54380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65632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65632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78,703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431280" y="8255000"/>
          <a:ext cx="4559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4170" cy="2203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93180" y="8064500"/>
          <a:ext cx="3441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431280" y="10541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431280" y="102146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127635</xdr:rowOff>
    </xdr:from>
    <xdr:ext cx="243205" cy="257810"/>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187440" y="10071735"/>
          <a:ext cx="2432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431280" y="98875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144145</xdr:rowOff>
    </xdr:from>
    <xdr:ext cx="595630" cy="252730"/>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850890" y="974534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130810</xdr:rowOff>
    </xdr:from>
    <xdr:to>
      <xdr:col>59</xdr:col>
      <xdr:colOff>50800</xdr:colOff>
      <xdr:row>55</xdr:row>
      <xdr:rowOff>130810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431280" y="956056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160020</xdr:rowOff>
    </xdr:from>
    <xdr:ext cx="595630" cy="259080"/>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850890" y="94183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431280" y="92348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5080</xdr:rowOff>
    </xdr:from>
    <xdr:ext cx="595630" cy="259080"/>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5850890" y="90919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163830</xdr:rowOff>
    </xdr:from>
    <xdr:to>
      <xdr:col>59</xdr:col>
      <xdr:colOff>50800</xdr:colOff>
      <xdr:row>51</xdr:row>
      <xdr:rowOff>163830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431280" y="89077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95630" cy="2584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5850890" y="8766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431280" y="85813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37465</xdr:rowOff>
    </xdr:from>
    <xdr:ext cx="595630" cy="259080"/>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5850890" y="843851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431280" y="8255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5630" cy="252730"/>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5850890" y="811276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431280" y="8255000"/>
          <a:ext cx="4559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49</xdr:row>
      <xdr:rowOff>103505</xdr:rowOff>
    </xdr:from>
    <xdr:to>
      <xdr:col>54</xdr:col>
      <xdr:colOff>185420</xdr:colOff>
      <xdr:row>58</xdr:row>
      <xdr:rowOff>153035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198100" y="8504555"/>
          <a:ext cx="0" cy="1592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157480</xdr:rowOff>
    </xdr:from>
    <xdr:ext cx="528955" cy="254000"/>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248900" y="10101580"/>
          <a:ext cx="5289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35,706</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153035</xdr:rowOff>
    </xdr:from>
    <xdr:to>
      <xdr:col>55</xdr:col>
      <xdr:colOff>88900</xdr:colOff>
      <xdr:row>58</xdr:row>
      <xdr:rowOff>153035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114280" y="100971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50165</xdr:rowOff>
    </xdr:from>
    <xdr:ext cx="593090" cy="257810"/>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248900" y="8279765"/>
          <a:ext cx="593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523,345</a:t>
          </a:r>
          <a:endParaRPr kumimoji="1" lang="ja-JP" altLang="en-US" sz="1000" b="1">
            <a:latin typeface="ＭＳ Ｐゴシック"/>
            <a:ea typeface="ＭＳ Ｐゴシック"/>
          </a:endParaRPr>
        </a:p>
      </xdr:txBody>
    </xdr:sp>
    <xdr:clientData/>
  </xdr:oneCellAnchor>
  <xdr:twoCellAnchor>
    <xdr:from>
      <xdr:col>54</xdr:col>
      <xdr:colOff>101600</xdr:colOff>
      <xdr:row>49</xdr:row>
      <xdr:rowOff>103505</xdr:rowOff>
    </xdr:from>
    <xdr:to>
      <xdr:col>55</xdr:col>
      <xdr:colOff>88900</xdr:colOff>
      <xdr:row>49</xdr:row>
      <xdr:rowOff>103505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114280" y="85045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104775</xdr:rowOff>
    </xdr:from>
    <xdr:to>
      <xdr:col>55</xdr:col>
      <xdr:colOff>0</xdr:colOff>
      <xdr:row>57</xdr:row>
      <xdr:rowOff>107315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9385300" y="9877425"/>
          <a:ext cx="8128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52070</xdr:rowOff>
    </xdr:from>
    <xdr:ext cx="593090" cy="252730"/>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248900" y="9481820"/>
          <a:ext cx="59309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163,245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29210</xdr:rowOff>
    </xdr:from>
    <xdr:to>
      <xdr:col>55</xdr:col>
      <xdr:colOff>50800</xdr:colOff>
      <xdr:row>56</xdr:row>
      <xdr:rowOff>130175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152380" y="963041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107315</xdr:rowOff>
    </xdr:from>
    <xdr:to>
      <xdr:col>50</xdr:col>
      <xdr:colOff>114300</xdr:colOff>
      <xdr:row>57</xdr:row>
      <xdr:rowOff>119380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8521700" y="9879965"/>
          <a:ext cx="8636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133350</xdr:rowOff>
    </xdr:from>
    <xdr:to>
      <xdr:col>50</xdr:col>
      <xdr:colOff>165100</xdr:colOff>
      <xdr:row>57</xdr:row>
      <xdr:rowOff>63500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3345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55</xdr:row>
      <xdr:rowOff>80010</xdr:rowOff>
    </xdr:from>
    <xdr:ext cx="593090"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090660" y="9509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131,480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167640</xdr:rowOff>
    </xdr:from>
    <xdr:to>
      <xdr:col>45</xdr:col>
      <xdr:colOff>177800</xdr:colOff>
      <xdr:row>57</xdr:row>
      <xdr:rowOff>119380</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7653020" y="9768840"/>
          <a:ext cx="86868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156845</xdr:rowOff>
    </xdr:from>
    <xdr:to>
      <xdr:col>46</xdr:col>
      <xdr:colOff>38100</xdr:colOff>
      <xdr:row>57</xdr:row>
      <xdr:rowOff>86995</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470900" y="975804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55</xdr:row>
      <xdr:rowOff>102870</xdr:rowOff>
    </xdr:from>
    <xdr:ext cx="593090" cy="2584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227060" y="9532620"/>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124,145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167640</xdr:rowOff>
    </xdr:from>
    <xdr:to>
      <xdr:col>41</xdr:col>
      <xdr:colOff>50800</xdr:colOff>
      <xdr:row>57</xdr:row>
      <xdr:rowOff>54610</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flipV="1">
          <a:off x="6789420" y="9768840"/>
          <a:ext cx="8636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15240</xdr:rowOff>
    </xdr:from>
    <xdr:to>
      <xdr:col>41</xdr:col>
      <xdr:colOff>101600</xdr:colOff>
      <xdr:row>57</xdr:row>
      <xdr:rowOff>117475</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602220" y="978789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57</xdr:row>
      <xdr:rowOff>107950</xdr:rowOff>
    </xdr:from>
    <xdr:ext cx="598805" cy="257810"/>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363460" y="988060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114,841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167640</xdr:rowOff>
    </xdr:from>
    <xdr:to>
      <xdr:col>36</xdr:col>
      <xdr:colOff>165100</xdr:colOff>
      <xdr:row>57</xdr:row>
      <xdr:rowOff>99695</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738620" y="976884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55</xdr:row>
      <xdr:rowOff>116205</xdr:rowOff>
    </xdr:from>
    <xdr:ext cx="593090" cy="259080"/>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494780" y="95459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120,302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01268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19988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33628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56285" cy="259080"/>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467600" y="10538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04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54610</xdr:rowOff>
    </xdr:from>
    <xdr:to>
      <xdr:col>55</xdr:col>
      <xdr:colOff>50800</xdr:colOff>
      <xdr:row>57</xdr:row>
      <xdr:rowOff>156210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152380" y="982726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32385</xdr:rowOff>
    </xdr:from>
    <xdr:ext cx="593090" cy="252730"/>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248900" y="9805035"/>
          <a:ext cx="5930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102,919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57150</xdr:rowOff>
    </xdr:from>
    <xdr:to>
      <xdr:col>50</xdr:col>
      <xdr:colOff>165100</xdr:colOff>
      <xdr:row>57</xdr:row>
      <xdr:rowOff>158115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334500" y="98298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57</xdr:row>
      <xdr:rowOff>149225</xdr:rowOff>
    </xdr:from>
    <xdr:ext cx="593090" cy="259080"/>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090660" y="992187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102,137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68580</xdr:rowOff>
    </xdr:from>
    <xdr:to>
      <xdr:col>46</xdr:col>
      <xdr:colOff>38100</xdr:colOff>
      <xdr:row>57</xdr:row>
      <xdr:rowOff>167640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470900" y="9841230"/>
          <a:ext cx="965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161290</xdr:rowOff>
    </xdr:from>
    <xdr:ext cx="528955" cy="257810"/>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259445" y="9933940"/>
          <a:ext cx="528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98,499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118110</xdr:rowOff>
    </xdr:from>
    <xdr:to>
      <xdr:col>41</xdr:col>
      <xdr:colOff>101600</xdr:colOff>
      <xdr:row>57</xdr:row>
      <xdr:rowOff>47625</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602220" y="9719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55</xdr:row>
      <xdr:rowOff>64770</xdr:rowOff>
    </xdr:from>
    <xdr:ext cx="598805" cy="254000"/>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363460" y="949452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135,989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3175</xdr:rowOff>
    </xdr:from>
    <xdr:to>
      <xdr:col>36</xdr:col>
      <xdr:colOff>165100</xdr:colOff>
      <xdr:row>57</xdr:row>
      <xdr:rowOff>104775</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738620" y="977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57</xdr:row>
      <xdr:rowOff>95885</xdr:rowOff>
    </xdr:from>
    <xdr:ext cx="593090" cy="259080"/>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494780" y="986853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118,618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31115</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431280" y="1085850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553200" y="1120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553200" y="1140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543800" y="1120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543800" y="1140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656320" y="1120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656320" y="1140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84455</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431280" y="11684000"/>
          <a:ext cx="455930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4170" cy="2203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93180" y="11493500"/>
          <a:ext cx="3441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84455</xdr:rowOff>
    </xdr:from>
    <xdr:to>
      <xdr:col>59</xdr:col>
      <xdr:colOff>50800</xdr:colOff>
      <xdr:row>81</xdr:row>
      <xdr:rowOff>84455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431280" y="13971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101600</xdr:rowOff>
    </xdr:from>
    <xdr:to>
      <xdr:col>59</xdr:col>
      <xdr:colOff>50800</xdr:colOff>
      <xdr:row>79</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431280" y="136461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130810</xdr:rowOff>
    </xdr:from>
    <xdr:ext cx="243205" cy="264160"/>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187440" y="13503910"/>
          <a:ext cx="2432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431280" y="133165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25780" cy="254000"/>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5915025" y="13174345"/>
          <a:ext cx="5257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130810</xdr:rowOff>
    </xdr:from>
    <xdr:to>
      <xdr:col>59</xdr:col>
      <xdr:colOff>50800</xdr:colOff>
      <xdr:row>75</xdr:row>
      <xdr:rowOff>130810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431280" y="1298956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160020</xdr:rowOff>
    </xdr:from>
    <xdr:ext cx="525780" cy="259080"/>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5915025" y="1284732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431280" y="126638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5080</xdr:rowOff>
    </xdr:from>
    <xdr:ext cx="525780" cy="259080"/>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5915025" y="1252093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163830</xdr:rowOff>
    </xdr:from>
    <xdr:to>
      <xdr:col>59</xdr:col>
      <xdr:colOff>50800</xdr:colOff>
      <xdr:row>71</xdr:row>
      <xdr:rowOff>163830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431280" y="123367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22225</xdr:rowOff>
    </xdr:from>
    <xdr:ext cx="595630" cy="2584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5850890" y="12195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431280" y="120103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37465</xdr:rowOff>
    </xdr:from>
    <xdr:ext cx="595630" cy="259080"/>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5850890" y="1186751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431280" y="11684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5630" cy="252730"/>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5850890" y="1154176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84455</xdr:rowOff>
    </xdr:to>
    <xdr:sp macro="" textlink="">
      <xdr:nvSpPr>
        <xdr:cNvPr id="409" name="普通建設事業費 （ うち新規整備　）グラフ枠">
          <a:extLst>
            <a:ext uri="{FF2B5EF4-FFF2-40B4-BE49-F238E27FC236}">
              <a16:creationId xmlns:a16="http://schemas.microsoft.com/office/drawing/2014/main" id="{00000000-0008-0000-0600-000099010000}"/>
            </a:ext>
          </a:extLst>
        </xdr:cNvPr>
        <xdr:cNvSpPr/>
      </xdr:nvSpPr>
      <xdr:spPr>
        <a:xfrm>
          <a:off x="6431280" y="11684000"/>
          <a:ext cx="455930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70</xdr:row>
      <xdr:rowOff>80010</xdr:rowOff>
    </xdr:from>
    <xdr:to>
      <xdr:col>54</xdr:col>
      <xdr:colOff>185420</xdr:colOff>
      <xdr:row>79</xdr:row>
      <xdr:rowOff>101600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10198100" y="12081510"/>
          <a:ext cx="0" cy="1564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104775</xdr:rowOff>
    </xdr:from>
    <xdr:ext cx="243840" cy="264160"/>
    <xdr:sp macro="" textlink="">
      <xdr:nvSpPr>
        <xdr:cNvPr id="411" name="普通建設事業費 （ うち新規整備　）最小値テキスト">
          <a:extLst>
            <a:ext uri="{FF2B5EF4-FFF2-40B4-BE49-F238E27FC236}">
              <a16:creationId xmlns:a16="http://schemas.microsoft.com/office/drawing/2014/main" id="{00000000-0008-0000-0600-00009B010000}"/>
            </a:ext>
          </a:extLst>
        </xdr:cNvPr>
        <xdr:cNvSpPr txBox="1"/>
      </xdr:nvSpPr>
      <xdr:spPr>
        <a:xfrm>
          <a:off x="10248900" y="13649325"/>
          <a:ext cx="24384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101600</xdr:rowOff>
    </xdr:from>
    <xdr:to>
      <xdr:col>55</xdr:col>
      <xdr:colOff>88900</xdr:colOff>
      <xdr:row>79</xdr:row>
      <xdr:rowOff>101600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114280" y="136461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26670</xdr:rowOff>
    </xdr:from>
    <xdr:ext cx="593090" cy="259080"/>
    <xdr:sp macro="" textlink="">
      <xdr:nvSpPr>
        <xdr:cNvPr id="413" name="普通建設事業費 （ うち新規整備　）最大値テキスト">
          <a:extLst>
            <a:ext uri="{FF2B5EF4-FFF2-40B4-BE49-F238E27FC236}">
              <a16:creationId xmlns:a16="http://schemas.microsoft.com/office/drawing/2014/main" id="{00000000-0008-0000-0600-00009D010000}"/>
            </a:ext>
          </a:extLst>
        </xdr:cNvPr>
        <xdr:cNvSpPr txBox="1"/>
      </xdr:nvSpPr>
      <xdr:spPr>
        <a:xfrm>
          <a:off x="10248900" y="1185672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143,501</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80010</xdr:rowOff>
    </xdr:from>
    <xdr:to>
      <xdr:col>55</xdr:col>
      <xdr:colOff>88900</xdr:colOff>
      <xdr:row>70</xdr:row>
      <xdr:rowOff>80010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10114280" y="120815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18415</xdr:rowOff>
    </xdr:from>
    <xdr:to>
      <xdr:col>55</xdr:col>
      <xdr:colOff>0</xdr:colOff>
      <xdr:row>78</xdr:row>
      <xdr:rowOff>52705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9385300" y="13048615"/>
          <a:ext cx="812800" cy="377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13970</xdr:rowOff>
    </xdr:from>
    <xdr:ext cx="528955" cy="259715"/>
    <xdr:sp macro="" textlink="">
      <xdr:nvSpPr>
        <xdr:cNvPr id="416" name="普通建設事業費 （ うち新規整備　）平均値テキスト">
          <a:extLst>
            <a:ext uri="{FF2B5EF4-FFF2-40B4-BE49-F238E27FC236}">
              <a16:creationId xmlns:a16="http://schemas.microsoft.com/office/drawing/2014/main" id="{00000000-0008-0000-0600-0000A0010000}"/>
            </a:ext>
          </a:extLst>
        </xdr:cNvPr>
        <xdr:cNvSpPr txBox="1"/>
      </xdr:nvSpPr>
      <xdr:spPr>
        <a:xfrm>
          <a:off x="10248900" y="13215620"/>
          <a:ext cx="528955"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32,575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35560</xdr:rowOff>
    </xdr:from>
    <xdr:to>
      <xdr:col>55</xdr:col>
      <xdr:colOff>50800</xdr:colOff>
      <xdr:row>77</xdr:row>
      <xdr:rowOff>137795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10152380" y="13237210"/>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52705</xdr:rowOff>
    </xdr:from>
    <xdr:to>
      <xdr:col>50</xdr:col>
      <xdr:colOff>114300</xdr:colOff>
      <xdr:row>79</xdr:row>
      <xdr:rowOff>95250</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8521700" y="13425805"/>
          <a:ext cx="863600" cy="213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22225</xdr:rowOff>
    </xdr:from>
    <xdr:to>
      <xdr:col>50</xdr:col>
      <xdr:colOff>165100</xdr:colOff>
      <xdr:row>77</xdr:row>
      <xdr:rowOff>123190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9334500" y="1322387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139700</xdr:rowOff>
    </xdr:from>
    <xdr:ext cx="534670" cy="2584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123045" y="129984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33,864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79</xdr:row>
      <xdr:rowOff>89535</xdr:rowOff>
    </xdr:from>
    <xdr:to>
      <xdr:col>45</xdr:col>
      <xdr:colOff>177800</xdr:colOff>
      <xdr:row>79</xdr:row>
      <xdr:rowOff>95250</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7653020" y="13634085"/>
          <a:ext cx="86868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5080</xdr:rowOff>
    </xdr:from>
    <xdr:to>
      <xdr:col>46</xdr:col>
      <xdr:colOff>38100</xdr:colOff>
      <xdr:row>77</xdr:row>
      <xdr:rowOff>106680</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8470900" y="1320673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123190</xdr:rowOff>
    </xdr:from>
    <xdr:ext cx="528955" cy="25336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259445" y="129819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35,393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164465</xdr:rowOff>
    </xdr:from>
    <xdr:to>
      <xdr:col>41</xdr:col>
      <xdr:colOff>50800</xdr:colOff>
      <xdr:row>79</xdr:row>
      <xdr:rowOff>89535</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a:off x="6789420" y="13537565"/>
          <a:ext cx="8636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74930</xdr:rowOff>
    </xdr:from>
    <xdr:to>
      <xdr:col>41</xdr:col>
      <xdr:colOff>101600</xdr:colOff>
      <xdr:row>78</xdr:row>
      <xdr:rowOff>5080</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7602220" y="1327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21590</xdr:rowOff>
    </xdr:from>
    <xdr:ext cx="528955" cy="25908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395845" y="130517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29,017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104140</xdr:rowOff>
    </xdr:from>
    <xdr:to>
      <xdr:col>36</xdr:col>
      <xdr:colOff>165100</xdr:colOff>
      <xdr:row>78</xdr:row>
      <xdr:rowOff>35560</xdr:rowOff>
    </xdr:to>
    <xdr:sp macro="" textlink="">
      <xdr:nvSpPr>
        <xdr:cNvPr id="427" name="フローチャート: 判断 426">
          <a:extLst>
            <a:ext uri="{FF2B5EF4-FFF2-40B4-BE49-F238E27FC236}">
              <a16:creationId xmlns:a16="http://schemas.microsoft.com/office/drawing/2014/main" id="{00000000-0008-0000-0600-0000AB010000}"/>
            </a:ext>
          </a:extLst>
        </xdr:cNvPr>
        <xdr:cNvSpPr/>
      </xdr:nvSpPr>
      <xdr:spPr>
        <a:xfrm>
          <a:off x="6738620" y="1330579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50800</xdr:rowOff>
    </xdr:from>
    <xdr:ext cx="534670" cy="25781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527165" y="1308100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26,309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81915</xdr:rowOff>
    </xdr:from>
    <xdr:ext cx="762000" cy="26479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100126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81915</xdr:rowOff>
    </xdr:from>
    <xdr:ext cx="762000" cy="26479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1998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81915</xdr:rowOff>
    </xdr:from>
    <xdr:ext cx="762000" cy="26479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3362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81915</xdr:rowOff>
    </xdr:from>
    <xdr:ext cx="756285" cy="26479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467600" y="13969365"/>
          <a:ext cx="756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81915</xdr:rowOff>
    </xdr:from>
    <xdr:ext cx="762000" cy="26479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6040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75</xdr:row>
      <xdr:rowOff>139065</xdr:rowOff>
    </xdr:from>
    <xdr:to>
      <xdr:col>55</xdr:col>
      <xdr:colOff>50800</xdr:colOff>
      <xdr:row>76</xdr:row>
      <xdr:rowOff>68580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10152380" y="12997815"/>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161290</xdr:rowOff>
    </xdr:from>
    <xdr:ext cx="528955" cy="257810"/>
    <xdr:sp macro="" textlink="">
      <xdr:nvSpPr>
        <xdr:cNvPr id="435" name="普通建設事業費 （ うち新規整備　）該当値テキスト">
          <a:extLst>
            <a:ext uri="{FF2B5EF4-FFF2-40B4-BE49-F238E27FC236}">
              <a16:creationId xmlns:a16="http://schemas.microsoft.com/office/drawing/2014/main" id="{00000000-0008-0000-0600-0000B3010000}"/>
            </a:ext>
          </a:extLst>
        </xdr:cNvPr>
        <xdr:cNvSpPr txBox="1"/>
      </xdr:nvSpPr>
      <xdr:spPr>
        <a:xfrm>
          <a:off x="10248900" y="12848590"/>
          <a:ext cx="528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54,623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635</xdr:rowOff>
    </xdr:from>
    <xdr:to>
      <xdr:col>50</xdr:col>
      <xdr:colOff>165100</xdr:colOff>
      <xdr:row>78</xdr:row>
      <xdr:rowOff>104775</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9334500" y="1337373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95250</xdr:rowOff>
    </xdr:from>
    <xdr:ext cx="534670" cy="265430"/>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9123045" y="13468350"/>
          <a:ext cx="53467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20,124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79</xdr:row>
      <xdr:rowOff>43815</xdr:rowOff>
    </xdr:from>
    <xdr:to>
      <xdr:col>46</xdr:col>
      <xdr:colOff>38100</xdr:colOff>
      <xdr:row>79</xdr:row>
      <xdr:rowOff>147320</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8470900" y="13588365"/>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79</xdr:row>
      <xdr:rowOff>138430</xdr:rowOff>
    </xdr:from>
    <xdr:ext cx="378460" cy="26479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8337550" y="13682980"/>
          <a:ext cx="378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79</xdr:row>
      <xdr:rowOff>37465</xdr:rowOff>
    </xdr:from>
    <xdr:to>
      <xdr:col>41</xdr:col>
      <xdr:colOff>101600</xdr:colOff>
      <xdr:row>79</xdr:row>
      <xdr:rowOff>141605</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7602220" y="1358201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132715</xdr:rowOff>
    </xdr:from>
    <xdr:ext cx="464185" cy="26225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7423150" y="13677265"/>
          <a:ext cx="46418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113030</xdr:rowOff>
    </xdr:from>
    <xdr:to>
      <xdr:col>36</xdr:col>
      <xdr:colOff>165100</xdr:colOff>
      <xdr:row>79</xdr:row>
      <xdr:rowOff>41910</xdr:rowOff>
    </xdr:to>
    <xdr:sp macro="" textlink="">
      <xdr:nvSpPr>
        <xdr:cNvPr id="442" name="楕円 441">
          <a:extLst>
            <a:ext uri="{FF2B5EF4-FFF2-40B4-BE49-F238E27FC236}">
              <a16:creationId xmlns:a16="http://schemas.microsoft.com/office/drawing/2014/main" id="{00000000-0008-0000-0600-0000BA010000}"/>
            </a:ext>
          </a:extLst>
        </xdr:cNvPr>
        <xdr:cNvSpPr/>
      </xdr:nvSpPr>
      <xdr:spPr>
        <a:xfrm>
          <a:off x="6738620" y="1348613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79</xdr:row>
      <xdr:rowOff>32385</xdr:rowOff>
    </xdr:from>
    <xdr:ext cx="534670" cy="25971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27165" y="13576935"/>
          <a:ext cx="53467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10,016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58420</xdr:rowOff>
    </xdr:from>
    <xdr:to>
      <xdr:col>59</xdr:col>
      <xdr:colOff>50800</xdr:colOff>
      <xdr:row>85</xdr:row>
      <xdr:rowOff>32385</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431280" y="14288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58420</xdr:rowOff>
    </xdr:from>
    <xdr:to>
      <xdr:col>43</xdr:col>
      <xdr:colOff>63500</xdr:colOff>
      <xdr:row>86</xdr:row>
      <xdr:rowOff>143510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55320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90805</xdr:rowOff>
    </xdr:from>
    <xdr:to>
      <xdr:col>43</xdr:col>
      <xdr:colOff>63500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55320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58420</xdr:rowOff>
    </xdr:from>
    <xdr:to>
      <xdr:col>48</xdr:col>
      <xdr:colOff>127000</xdr:colOff>
      <xdr:row>86</xdr:row>
      <xdr:rowOff>143510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54380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90805</xdr:rowOff>
    </xdr:from>
    <xdr:to>
      <xdr:col>48</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754380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58420</xdr:rowOff>
    </xdr:from>
    <xdr:to>
      <xdr:col>54</xdr:col>
      <xdr:colOff>127000</xdr:colOff>
      <xdr:row>86</xdr:row>
      <xdr:rowOff>143510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6563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46</xdr:col>
      <xdr:colOff>127000</xdr:colOff>
      <xdr:row>86</xdr:row>
      <xdr:rowOff>90805</xdr:rowOff>
    </xdr:from>
    <xdr:to>
      <xdr:col>54</xdr:col>
      <xdr:colOff>127000</xdr:colOff>
      <xdr:row>88</xdr:row>
      <xdr:rowOff>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86563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45,029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26035</xdr:rowOff>
    </xdr:from>
    <xdr:to>
      <xdr:col>59</xdr:col>
      <xdr:colOff>50800</xdr:colOff>
      <xdr:row>101</xdr:row>
      <xdr:rowOff>82550</xdr:rowOff>
    </xdr:to>
    <xdr:sp macro="" textlink="">
      <xdr:nvSpPr>
        <xdr:cNvPr id="451" name="正方形/長方形 450">
          <a:extLst>
            <a:ext uri="{FF2B5EF4-FFF2-40B4-BE49-F238E27FC236}">
              <a16:creationId xmlns:a16="http://schemas.microsoft.com/office/drawing/2014/main" id="{00000000-0008-0000-0600-0000C3010000}"/>
            </a:ext>
          </a:extLst>
        </xdr:cNvPr>
        <xdr:cNvSpPr/>
      </xdr:nvSpPr>
      <xdr:spPr>
        <a:xfrm>
          <a:off x="6431280" y="15113635"/>
          <a:ext cx="455930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6985</xdr:rowOff>
    </xdr:from>
    <xdr:ext cx="344170" cy="22796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93180" y="14923135"/>
          <a:ext cx="34417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431280" y="17399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431280" y="170726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3205" cy="259080"/>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187440" y="16930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431280" y="167455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144145</xdr:rowOff>
    </xdr:from>
    <xdr:ext cx="595630" cy="25336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5850890" y="1660334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431280" y="164198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94</xdr:row>
      <xdr:rowOff>160655</xdr:rowOff>
    </xdr:from>
    <xdr:ext cx="595630" cy="259080"/>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5850890" y="162769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431280" y="160928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6350</xdr:rowOff>
    </xdr:from>
    <xdr:ext cx="595630" cy="25336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5850890" y="1595120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431280" y="1576641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5630" cy="2584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5850890" y="15624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9525</xdr:rowOff>
    </xdr:from>
    <xdr:to>
      <xdr:col>59</xdr:col>
      <xdr:colOff>50800</xdr:colOff>
      <xdr:row>90</xdr:row>
      <xdr:rowOff>9525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431280" y="154400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38735</xdr:rowOff>
    </xdr:from>
    <xdr:ext cx="595630" cy="265430"/>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5850890" y="15297785"/>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26035</xdr:rowOff>
    </xdr:from>
    <xdr:to>
      <xdr:col>59</xdr:col>
      <xdr:colOff>50800</xdr:colOff>
      <xdr:row>88</xdr:row>
      <xdr:rowOff>26035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431280" y="15113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55880</xdr:rowOff>
    </xdr:from>
    <xdr:ext cx="595630" cy="259080"/>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5850890" y="149720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26035</xdr:rowOff>
    </xdr:from>
    <xdr:to>
      <xdr:col>59</xdr:col>
      <xdr:colOff>50800</xdr:colOff>
      <xdr:row>101</xdr:row>
      <xdr:rowOff>82550</xdr:rowOff>
    </xdr:to>
    <xdr:sp macro="" textlink="">
      <xdr:nvSpPr>
        <xdr:cNvPr id="468" name="普通建設事業費 （ うち更新整備　）グラフ枠">
          <a:extLst>
            <a:ext uri="{FF2B5EF4-FFF2-40B4-BE49-F238E27FC236}">
              <a16:creationId xmlns:a16="http://schemas.microsoft.com/office/drawing/2014/main" id="{00000000-0008-0000-0600-0000D4010000}"/>
            </a:ext>
          </a:extLst>
        </xdr:cNvPr>
        <xdr:cNvSpPr/>
      </xdr:nvSpPr>
      <xdr:spPr>
        <a:xfrm>
          <a:off x="6431280" y="15113635"/>
          <a:ext cx="455930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91</xdr:row>
      <xdr:rowOff>22860</xdr:rowOff>
    </xdr:from>
    <xdr:to>
      <xdr:col>54</xdr:col>
      <xdr:colOff>185420</xdr:colOff>
      <xdr:row>99</xdr:row>
      <xdr:rowOff>67310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10198100" y="15624810"/>
          <a:ext cx="0" cy="1416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71120</xdr:rowOff>
    </xdr:from>
    <xdr:ext cx="464185" cy="259080"/>
    <xdr:sp macro="" textlink="">
      <xdr:nvSpPr>
        <xdr:cNvPr id="470" name="普通建設事業費 （ うち更新整備　）最小値テキスト">
          <a:extLst>
            <a:ext uri="{FF2B5EF4-FFF2-40B4-BE49-F238E27FC236}">
              <a16:creationId xmlns:a16="http://schemas.microsoft.com/office/drawing/2014/main" id="{00000000-0008-0000-0600-0000D6010000}"/>
            </a:ext>
          </a:extLst>
        </xdr:cNvPr>
        <xdr:cNvSpPr txBox="1"/>
      </xdr:nvSpPr>
      <xdr:spPr>
        <a:xfrm>
          <a:off x="10248900" y="170446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9,705</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67310</xdr:rowOff>
    </xdr:from>
    <xdr:to>
      <xdr:col>55</xdr:col>
      <xdr:colOff>88900</xdr:colOff>
      <xdr:row>99</xdr:row>
      <xdr:rowOff>67310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114280" y="170408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144145</xdr:rowOff>
    </xdr:from>
    <xdr:ext cx="593090" cy="262255"/>
    <xdr:sp macro="" textlink="">
      <xdr:nvSpPr>
        <xdr:cNvPr id="472" name="普通建設事業費 （ うち更新整備　）最大値テキスト">
          <a:extLst>
            <a:ext uri="{FF2B5EF4-FFF2-40B4-BE49-F238E27FC236}">
              <a16:creationId xmlns:a16="http://schemas.microsoft.com/office/drawing/2014/main" id="{00000000-0008-0000-0600-0000D8010000}"/>
            </a:ext>
          </a:extLst>
        </xdr:cNvPr>
        <xdr:cNvSpPr txBox="1"/>
      </xdr:nvSpPr>
      <xdr:spPr>
        <a:xfrm>
          <a:off x="10248900" y="15403195"/>
          <a:ext cx="59309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443,200</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22860</xdr:rowOff>
    </xdr:from>
    <xdr:to>
      <xdr:col>55</xdr:col>
      <xdr:colOff>88900</xdr:colOff>
      <xdr:row>91</xdr:row>
      <xdr:rowOff>22860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10114280" y="156248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35560</xdr:rowOff>
    </xdr:from>
    <xdr:to>
      <xdr:col>55</xdr:col>
      <xdr:colOff>0</xdr:colOff>
      <xdr:row>98</xdr:row>
      <xdr:rowOff>136525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9385300" y="16837660"/>
          <a:ext cx="8128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76835</xdr:rowOff>
    </xdr:from>
    <xdr:ext cx="593090" cy="253365"/>
    <xdr:sp macro="" textlink="">
      <xdr:nvSpPr>
        <xdr:cNvPr id="475" name="普通建設事業費 （ うち更新整備　）平均値テキスト">
          <a:extLst>
            <a:ext uri="{FF2B5EF4-FFF2-40B4-BE49-F238E27FC236}">
              <a16:creationId xmlns:a16="http://schemas.microsoft.com/office/drawing/2014/main" id="{00000000-0008-0000-0600-0000DB010000}"/>
            </a:ext>
          </a:extLst>
        </xdr:cNvPr>
        <xdr:cNvSpPr txBox="1"/>
      </xdr:nvSpPr>
      <xdr:spPr>
        <a:xfrm>
          <a:off x="10248900" y="16536035"/>
          <a:ext cx="5930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103,155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53975</xdr:rowOff>
    </xdr:from>
    <xdr:to>
      <xdr:col>55</xdr:col>
      <xdr:colOff>50800</xdr:colOff>
      <xdr:row>97</xdr:row>
      <xdr:rowOff>155575</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10152380" y="1668462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35560</xdr:rowOff>
    </xdr:from>
    <xdr:to>
      <xdr:col>50</xdr:col>
      <xdr:colOff>114300</xdr:colOff>
      <xdr:row>98</xdr:row>
      <xdr:rowOff>53340</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8521700" y="16837660"/>
          <a:ext cx="8636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140970</xdr:rowOff>
    </xdr:from>
    <xdr:to>
      <xdr:col>50</xdr:col>
      <xdr:colOff>165100</xdr:colOff>
      <xdr:row>98</xdr:row>
      <xdr:rowOff>71120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9334500" y="1677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87630</xdr:rowOff>
    </xdr:from>
    <xdr:ext cx="534670" cy="25336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123045" y="165468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76,623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109855</xdr:rowOff>
    </xdr:from>
    <xdr:to>
      <xdr:col>45</xdr:col>
      <xdr:colOff>177800</xdr:colOff>
      <xdr:row>98</xdr:row>
      <xdr:rowOff>53340</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7653020" y="16740505"/>
          <a:ext cx="86868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170815</xdr:rowOff>
    </xdr:from>
    <xdr:to>
      <xdr:col>46</xdr:col>
      <xdr:colOff>38100</xdr:colOff>
      <xdr:row>98</xdr:row>
      <xdr:rowOff>100965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8470900" y="1680146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117475</xdr:rowOff>
    </xdr:from>
    <xdr:ext cx="528955"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259445" y="1657667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109855</xdr:rowOff>
    </xdr:from>
    <xdr:to>
      <xdr:col>41</xdr:col>
      <xdr:colOff>50800</xdr:colOff>
      <xdr:row>98</xdr:row>
      <xdr:rowOff>47625</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flipV="1">
          <a:off x="6789420" y="16740505"/>
          <a:ext cx="8636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8255</xdr:rowOff>
    </xdr:from>
    <xdr:to>
      <xdr:col>41</xdr:col>
      <xdr:colOff>101600</xdr:colOff>
      <xdr:row>98</xdr:row>
      <xdr:rowOff>109855</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7602220" y="1681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100965</xdr:rowOff>
    </xdr:from>
    <xdr:ext cx="528955" cy="25336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395845" y="1690306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64,671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154940</xdr:rowOff>
    </xdr:from>
    <xdr:to>
      <xdr:col>36</xdr:col>
      <xdr:colOff>165100</xdr:colOff>
      <xdr:row>98</xdr:row>
      <xdr:rowOff>84455</xdr:rowOff>
    </xdr:to>
    <xdr:sp macro="" textlink="">
      <xdr:nvSpPr>
        <xdr:cNvPr id="486" name="フローチャート: 判断 485">
          <a:extLst>
            <a:ext uri="{FF2B5EF4-FFF2-40B4-BE49-F238E27FC236}">
              <a16:creationId xmlns:a16="http://schemas.microsoft.com/office/drawing/2014/main" id="{00000000-0008-0000-0600-0000E6010000}"/>
            </a:ext>
          </a:extLst>
        </xdr:cNvPr>
        <xdr:cNvSpPr/>
      </xdr:nvSpPr>
      <xdr:spPr>
        <a:xfrm>
          <a:off x="6738620" y="16785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100965</xdr:rowOff>
    </xdr:from>
    <xdr:ext cx="534670" cy="25336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527165" y="1656016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72,385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00126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1998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3362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6285" cy="259080"/>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467600" y="17396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604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86360</xdr:rowOff>
    </xdr:from>
    <xdr:to>
      <xdr:col>55</xdr:col>
      <xdr:colOff>50800</xdr:colOff>
      <xdr:row>99</xdr:row>
      <xdr:rowOff>15875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10152380" y="1688846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635</xdr:rowOff>
    </xdr:from>
    <xdr:ext cx="528955" cy="259080"/>
    <xdr:sp macro="" textlink="">
      <xdr:nvSpPr>
        <xdr:cNvPr id="494" name="普通建設事業費 （ うち更新整備　）該当値テキスト">
          <a:extLst>
            <a:ext uri="{FF2B5EF4-FFF2-40B4-BE49-F238E27FC236}">
              <a16:creationId xmlns:a16="http://schemas.microsoft.com/office/drawing/2014/main" id="{00000000-0008-0000-0600-0000EE010000}"/>
            </a:ext>
          </a:extLst>
        </xdr:cNvPr>
        <xdr:cNvSpPr txBox="1"/>
      </xdr:nvSpPr>
      <xdr:spPr>
        <a:xfrm>
          <a:off x="10248900" y="1680273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41,044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156210</xdr:rowOff>
    </xdr:from>
    <xdr:to>
      <xdr:col>50</xdr:col>
      <xdr:colOff>165100</xdr:colOff>
      <xdr:row>98</xdr:row>
      <xdr:rowOff>86360</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9334500" y="1678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77470</xdr:rowOff>
    </xdr:from>
    <xdr:ext cx="534670" cy="25336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9123045" y="168795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71,941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2540</xdr:rowOff>
    </xdr:from>
    <xdr:to>
      <xdr:col>46</xdr:col>
      <xdr:colOff>38100</xdr:colOff>
      <xdr:row>98</xdr:row>
      <xdr:rowOff>104140</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8470900" y="1680464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95250</xdr:rowOff>
    </xdr:from>
    <xdr:ext cx="528955" cy="259080"/>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8259445" y="168973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66,479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59055</xdr:rowOff>
    </xdr:from>
    <xdr:to>
      <xdr:col>41</xdr:col>
      <xdr:colOff>101600</xdr:colOff>
      <xdr:row>97</xdr:row>
      <xdr:rowOff>160655</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7602220" y="1668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96</xdr:row>
      <xdr:rowOff>6350</xdr:rowOff>
    </xdr:from>
    <xdr:ext cx="598805" cy="25336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7363460" y="1646555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101,627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168275</xdr:rowOff>
    </xdr:from>
    <xdr:to>
      <xdr:col>36</xdr:col>
      <xdr:colOff>165100</xdr:colOff>
      <xdr:row>98</xdr:row>
      <xdr:rowOff>98425</xdr:rowOff>
    </xdr:to>
    <xdr:sp macro="" textlink="">
      <xdr:nvSpPr>
        <xdr:cNvPr id="501" name="楕円 500">
          <a:extLst>
            <a:ext uri="{FF2B5EF4-FFF2-40B4-BE49-F238E27FC236}">
              <a16:creationId xmlns:a16="http://schemas.microsoft.com/office/drawing/2014/main" id="{00000000-0008-0000-0600-0000F5010000}"/>
            </a:ext>
          </a:extLst>
        </xdr:cNvPr>
        <xdr:cNvSpPr/>
      </xdr:nvSpPr>
      <xdr:spPr>
        <a:xfrm>
          <a:off x="6738620" y="1679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89535</xdr:rowOff>
    </xdr:from>
    <xdr:ext cx="534670" cy="25336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6527165" y="168916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68,278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31115</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115800" y="400050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23772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23772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22832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322832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34084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434084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3,080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10" name="正方形/長方形 509">
          <a:extLst>
            <a:ext uri="{FF2B5EF4-FFF2-40B4-BE49-F238E27FC236}">
              <a16:creationId xmlns:a16="http://schemas.microsoft.com/office/drawing/2014/main" id="{00000000-0008-0000-0600-0000FE010000}"/>
            </a:ext>
          </a:extLst>
        </xdr:cNvPr>
        <xdr:cNvSpPr/>
      </xdr:nvSpPr>
      <xdr:spPr>
        <a:xfrm>
          <a:off x="12115800" y="4826000"/>
          <a:ext cx="45643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4170" cy="2203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077700" y="4635500"/>
          <a:ext cx="3441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115800" y="7112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115800" y="6785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127635</xdr:rowOff>
    </xdr:from>
    <xdr:ext cx="243205" cy="257810"/>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71960" y="6642735"/>
          <a:ext cx="2432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115800" y="64585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25780" cy="252730"/>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599545" y="6316345"/>
          <a:ext cx="525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130810</xdr:rowOff>
    </xdr:from>
    <xdr:to>
      <xdr:col>89</xdr:col>
      <xdr:colOff>177800</xdr:colOff>
      <xdr:row>35</xdr:row>
      <xdr:rowOff>130810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115800" y="61315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160020</xdr:rowOff>
    </xdr:from>
    <xdr:ext cx="525780" cy="259080"/>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599545" y="598932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115800" y="58058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5080</xdr:rowOff>
    </xdr:from>
    <xdr:ext cx="525780" cy="259080"/>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599545" y="566293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163830</xdr:rowOff>
    </xdr:from>
    <xdr:to>
      <xdr:col>89</xdr:col>
      <xdr:colOff>177800</xdr:colOff>
      <xdr:row>31</xdr:row>
      <xdr:rowOff>163830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115800" y="54787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22225</xdr:rowOff>
    </xdr:from>
    <xdr:ext cx="589915" cy="2584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535410" y="5337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115800" y="5152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37465</xdr:rowOff>
    </xdr:from>
    <xdr:ext cx="589915" cy="259080"/>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535410" y="500951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115800" y="482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89915" cy="252730"/>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1535410" y="4683760"/>
          <a:ext cx="5899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7" name="災害復旧事業費グラフ枠">
          <a:extLst>
            <a:ext uri="{FF2B5EF4-FFF2-40B4-BE49-F238E27FC236}">
              <a16:creationId xmlns:a16="http://schemas.microsoft.com/office/drawing/2014/main" id="{00000000-0008-0000-0600-00000F020000}"/>
            </a:ext>
          </a:extLst>
        </xdr:cNvPr>
        <xdr:cNvSpPr/>
      </xdr:nvSpPr>
      <xdr:spPr>
        <a:xfrm>
          <a:off x="12115800" y="4826000"/>
          <a:ext cx="45643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8890</xdr:rowOff>
    </xdr:from>
    <xdr:to>
      <xdr:col>85</xdr:col>
      <xdr:colOff>126365</xdr:colOff>
      <xdr:row>39</xdr:row>
      <xdr:rowOff>99060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5885795" y="5323840"/>
          <a:ext cx="1270" cy="1461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102235</xdr:rowOff>
    </xdr:from>
    <xdr:ext cx="249555" cy="258445"/>
    <xdr:sp macro="" textlink="">
      <xdr:nvSpPr>
        <xdr:cNvPr id="529" name="災害復旧事業費最小値テキスト">
          <a:extLst>
            <a:ext uri="{FF2B5EF4-FFF2-40B4-BE49-F238E27FC236}">
              <a16:creationId xmlns:a16="http://schemas.microsoft.com/office/drawing/2014/main" id="{00000000-0008-0000-0600-000011020000}"/>
            </a:ext>
          </a:extLst>
        </xdr:cNvPr>
        <xdr:cNvSpPr txBox="1"/>
      </xdr:nvSpPr>
      <xdr:spPr>
        <a:xfrm>
          <a:off x="15938500" y="678878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99060</xdr:rowOff>
    </xdr:from>
    <xdr:to>
      <xdr:col>86</xdr:col>
      <xdr:colOff>25400</xdr:colOff>
      <xdr:row>39</xdr:row>
      <xdr:rowOff>99060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798800" y="67856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127000</xdr:rowOff>
    </xdr:from>
    <xdr:ext cx="598805" cy="257810"/>
    <xdr:sp macro="" textlink="">
      <xdr:nvSpPr>
        <xdr:cNvPr id="531" name="災害復旧事業費最大値テキスト">
          <a:extLst>
            <a:ext uri="{FF2B5EF4-FFF2-40B4-BE49-F238E27FC236}">
              <a16:creationId xmlns:a16="http://schemas.microsoft.com/office/drawing/2014/main" id="{00000000-0008-0000-0600-000013020000}"/>
            </a:ext>
          </a:extLst>
        </xdr:cNvPr>
        <xdr:cNvSpPr txBox="1"/>
      </xdr:nvSpPr>
      <xdr:spPr>
        <a:xfrm>
          <a:off x="15938500" y="509905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134,194</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8890</xdr:rowOff>
    </xdr:from>
    <xdr:to>
      <xdr:col>86</xdr:col>
      <xdr:colOff>25400</xdr:colOff>
      <xdr:row>31</xdr:row>
      <xdr:rowOff>8890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5798800" y="53238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135890</xdr:rowOff>
    </xdr:from>
    <xdr:to>
      <xdr:col>85</xdr:col>
      <xdr:colOff>127000</xdr:colOff>
      <xdr:row>39</xdr:row>
      <xdr:rowOff>88900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5069820" y="6479540"/>
          <a:ext cx="817880" cy="295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133350</xdr:rowOff>
    </xdr:from>
    <xdr:ext cx="469900" cy="254000"/>
    <xdr:sp macro="" textlink="">
      <xdr:nvSpPr>
        <xdr:cNvPr id="534" name="災害復旧事業費平均値テキスト">
          <a:extLst>
            <a:ext uri="{FF2B5EF4-FFF2-40B4-BE49-F238E27FC236}">
              <a16:creationId xmlns:a16="http://schemas.microsoft.com/office/drawing/2014/main" id="{00000000-0008-0000-0600-000016020000}"/>
            </a:ext>
          </a:extLst>
        </xdr:cNvPr>
        <xdr:cNvSpPr txBox="1"/>
      </xdr:nvSpPr>
      <xdr:spPr>
        <a:xfrm>
          <a:off x="15938500" y="6477000"/>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9,996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110490</xdr:rowOff>
    </xdr:from>
    <xdr:to>
      <xdr:col>85</xdr:col>
      <xdr:colOff>177800</xdr:colOff>
      <xdr:row>39</xdr:row>
      <xdr:rowOff>40640</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5836900" y="662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135890</xdr:rowOff>
    </xdr:from>
    <xdr:to>
      <xdr:col>81</xdr:col>
      <xdr:colOff>50800</xdr:colOff>
      <xdr:row>38</xdr:row>
      <xdr:rowOff>31750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4206220" y="6479540"/>
          <a:ext cx="8636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92710</xdr:rowOff>
    </xdr:from>
    <xdr:to>
      <xdr:col>81</xdr:col>
      <xdr:colOff>101600</xdr:colOff>
      <xdr:row>39</xdr:row>
      <xdr:rowOff>23495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5019020" y="660781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39</xdr:row>
      <xdr:rowOff>13970</xdr:rowOff>
    </xdr:from>
    <xdr:ext cx="528955" cy="257810"/>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812645" y="6700520"/>
          <a:ext cx="528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11,615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31750</xdr:rowOff>
    </xdr:from>
    <xdr:to>
      <xdr:col>76</xdr:col>
      <xdr:colOff>114300</xdr:colOff>
      <xdr:row>39</xdr:row>
      <xdr:rowOff>71755</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flipV="1">
          <a:off x="13342620" y="6546850"/>
          <a:ext cx="863600" cy="211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89535</xdr:rowOff>
    </xdr:from>
    <xdr:to>
      <xdr:col>76</xdr:col>
      <xdr:colOff>165100</xdr:colOff>
      <xdr:row>39</xdr:row>
      <xdr:rowOff>20320</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4155420" y="6604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39</xdr:row>
      <xdr:rowOff>10795</xdr:rowOff>
    </xdr:from>
    <xdr:ext cx="534670" cy="2584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943965" y="66973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11,900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45085</xdr:rowOff>
    </xdr:from>
    <xdr:to>
      <xdr:col>71</xdr:col>
      <xdr:colOff>177800</xdr:colOff>
      <xdr:row>39</xdr:row>
      <xdr:rowOff>71755</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73940" y="6731635"/>
          <a:ext cx="86868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76835</xdr:rowOff>
    </xdr:from>
    <xdr:to>
      <xdr:col>72</xdr:col>
      <xdr:colOff>38100</xdr:colOff>
      <xdr:row>39</xdr:row>
      <xdr:rowOff>6985</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3291820" y="659193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23495</xdr:rowOff>
    </xdr:from>
    <xdr:ext cx="528955" cy="259080"/>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080365" y="63671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13,094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67310</xdr:rowOff>
    </xdr:from>
    <xdr:to>
      <xdr:col>67</xdr:col>
      <xdr:colOff>101600</xdr:colOff>
      <xdr:row>38</xdr:row>
      <xdr:rowOff>167640</xdr:rowOff>
    </xdr:to>
    <xdr:sp macro="" textlink="">
      <xdr:nvSpPr>
        <xdr:cNvPr id="545" name="フローチャート: 判断 544">
          <a:extLst>
            <a:ext uri="{FF2B5EF4-FFF2-40B4-BE49-F238E27FC236}">
              <a16:creationId xmlns:a16="http://schemas.microsoft.com/office/drawing/2014/main" id="{00000000-0008-0000-0600-000021020000}"/>
            </a:ext>
          </a:extLst>
        </xdr:cNvPr>
        <xdr:cNvSpPr/>
      </xdr:nvSpPr>
      <xdr:spPr>
        <a:xfrm>
          <a:off x="12423140" y="658241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14605</xdr:rowOff>
    </xdr:from>
    <xdr:ext cx="528955" cy="257810"/>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216765" y="6358255"/>
          <a:ext cx="528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13,897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70228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56285" cy="259080"/>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884400" y="7109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02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1572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56285" cy="259080"/>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288520" y="7109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39</xdr:row>
      <xdr:rowOff>38100</xdr:rowOff>
    </xdr:from>
    <xdr:to>
      <xdr:col>85</xdr:col>
      <xdr:colOff>177800</xdr:colOff>
      <xdr:row>39</xdr:row>
      <xdr:rowOff>139700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5836900" y="672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124460</xdr:rowOff>
    </xdr:from>
    <xdr:ext cx="378460" cy="252730"/>
    <xdr:sp macro="" textlink="">
      <xdr:nvSpPr>
        <xdr:cNvPr id="553" name="災害復旧事業費該当値テキスト">
          <a:extLst>
            <a:ext uri="{FF2B5EF4-FFF2-40B4-BE49-F238E27FC236}">
              <a16:creationId xmlns:a16="http://schemas.microsoft.com/office/drawing/2014/main" id="{00000000-0008-0000-0600-000029020000}"/>
            </a:ext>
          </a:extLst>
        </xdr:cNvPr>
        <xdr:cNvSpPr txBox="1"/>
      </xdr:nvSpPr>
      <xdr:spPr>
        <a:xfrm>
          <a:off x="15938500" y="663956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84455</xdr:rowOff>
    </xdr:from>
    <xdr:to>
      <xdr:col>81</xdr:col>
      <xdr:colOff>101600</xdr:colOff>
      <xdr:row>38</xdr:row>
      <xdr:rowOff>14605</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501902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31115</xdr:rowOff>
    </xdr:from>
    <xdr:ext cx="528955" cy="252730"/>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4812645" y="6203315"/>
          <a:ext cx="5289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28,076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152400</xdr:rowOff>
    </xdr:from>
    <xdr:to>
      <xdr:col>76</xdr:col>
      <xdr:colOff>165100</xdr:colOff>
      <xdr:row>38</xdr:row>
      <xdr:rowOff>83185</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4155420" y="649605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99695</xdr:rowOff>
    </xdr:from>
    <xdr:ext cx="534670" cy="254000"/>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3943965" y="627189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21,850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39</xdr:row>
      <xdr:rowOff>21590</xdr:rowOff>
    </xdr:from>
    <xdr:to>
      <xdr:col>72</xdr:col>
      <xdr:colOff>38100</xdr:colOff>
      <xdr:row>39</xdr:row>
      <xdr:rowOff>122555</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3291820" y="670814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39</xdr:row>
      <xdr:rowOff>114300</xdr:rowOff>
    </xdr:from>
    <xdr:ext cx="469900" cy="259080"/>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3112750" y="6800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60" name="楕円 559">
          <a:extLst>
            <a:ext uri="{FF2B5EF4-FFF2-40B4-BE49-F238E27FC236}">
              <a16:creationId xmlns:a16="http://schemas.microsoft.com/office/drawing/2014/main" id="{00000000-0008-0000-0600-000030020000}"/>
            </a:ext>
          </a:extLst>
        </xdr:cNvPr>
        <xdr:cNvSpPr/>
      </xdr:nvSpPr>
      <xdr:spPr>
        <a:xfrm>
          <a:off x="1242314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87630</xdr:rowOff>
    </xdr:from>
    <xdr:ext cx="464185" cy="252730"/>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244070" y="6774180"/>
          <a:ext cx="4641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31115</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115800" y="742950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23772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23772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322832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322832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434084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8" name="正方形/長方形 567">
          <a:extLst>
            <a:ext uri="{FF2B5EF4-FFF2-40B4-BE49-F238E27FC236}">
              <a16:creationId xmlns:a16="http://schemas.microsoft.com/office/drawing/2014/main" id="{00000000-0008-0000-0600-000038020000}"/>
            </a:ext>
          </a:extLst>
        </xdr:cNvPr>
        <xdr:cNvSpPr/>
      </xdr:nvSpPr>
      <xdr:spPr>
        <a:xfrm>
          <a:off x="1434084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9" name="正方形/長方形 568">
          <a:extLst>
            <a:ext uri="{FF2B5EF4-FFF2-40B4-BE49-F238E27FC236}">
              <a16:creationId xmlns:a16="http://schemas.microsoft.com/office/drawing/2014/main" id="{00000000-0008-0000-0600-000039020000}"/>
            </a:ext>
          </a:extLst>
        </xdr:cNvPr>
        <xdr:cNvSpPr/>
      </xdr:nvSpPr>
      <xdr:spPr>
        <a:xfrm>
          <a:off x="12115800" y="8255000"/>
          <a:ext cx="45643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4170" cy="2203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077700" y="8064500"/>
          <a:ext cx="3441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115800" y="10541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115800" y="939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167640</xdr:rowOff>
    </xdr:from>
    <xdr:ext cx="243205" cy="254000"/>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1871960" y="9254490"/>
          <a:ext cx="2432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115800" y="825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3205" cy="252730"/>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1871960" y="811276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失業対策事業費グラフ枠">
          <a:extLst>
            <a:ext uri="{FF2B5EF4-FFF2-40B4-BE49-F238E27FC236}">
              <a16:creationId xmlns:a16="http://schemas.microsoft.com/office/drawing/2014/main" id="{00000000-0008-0000-0600-000040020000}"/>
            </a:ext>
          </a:extLst>
        </xdr:cNvPr>
        <xdr:cNvSpPr/>
      </xdr:nvSpPr>
      <xdr:spPr>
        <a:xfrm>
          <a:off x="12115800" y="8255000"/>
          <a:ext cx="45643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8857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9525</xdr:rowOff>
    </xdr:from>
    <xdr:ext cx="249555" cy="253365"/>
    <xdr:sp macro="" textlink="">
      <xdr:nvSpPr>
        <xdr:cNvPr id="578" name="失業対策事業費最小値テキスト">
          <a:extLst>
            <a:ext uri="{FF2B5EF4-FFF2-40B4-BE49-F238E27FC236}">
              <a16:creationId xmlns:a16="http://schemas.microsoft.com/office/drawing/2014/main" id="{00000000-0008-0000-0600-000042020000}"/>
            </a:ext>
          </a:extLst>
        </xdr:cNvPr>
        <xdr:cNvSpPr txBox="1"/>
      </xdr:nvSpPr>
      <xdr:spPr>
        <a:xfrm>
          <a:off x="15938500" y="943927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798800" y="93980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9525</xdr:rowOff>
    </xdr:from>
    <xdr:ext cx="249555" cy="253365"/>
    <xdr:sp macro="" textlink="">
      <xdr:nvSpPr>
        <xdr:cNvPr id="580" name="失業対策事業費最大値テキスト">
          <a:extLst>
            <a:ext uri="{FF2B5EF4-FFF2-40B4-BE49-F238E27FC236}">
              <a16:creationId xmlns:a16="http://schemas.microsoft.com/office/drawing/2014/main" id="{00000000-0008-0000-0600-000044020000}"/>
            </a:ext>
          </a:extLst>
        </xdr:cNvPr>
        <xdr:cNvSpPr txBox="1"/>
      </xdr:nvSpPr>
      <xdr:spPr>
        <a:xfrm>
          <a:off x="15938500" y="909637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5798800" y="93980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5069820" y="9398000"/>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66675</xdr:rowOff>
    </xdr:from>
    <xdr:ext cx="249555" cy="254000"/>
    <xdr:sp macro="" textlink="">
      <xdr:nvSpPr>
        <xdr:cNvPr id="583" name="失業対策事業費平均値テキスト">
          <a:extLst>
            <a:ext uri="{FF2B5EF4-FFF2-40B4-BE49-F238E27FC236}">
              <a16:creationId xmlns:a16="http://schemas.microsoft.com/office/drawing/2014/main" id="{00000000-0008-0000-0600-000047020000}"/>
            </a:ext>
          </a:extLst>
        </xdr:cNvPr>
        <xdr:cNvSpPr txBox="1"/>
      </xdr:nvSpPr>
      <xdr:spPr>
        <a:xfrm>
          <a:off x="15938500" y="9324975"/>
          <a:ext cx="24955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58369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4206220" y="93980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501902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9525</xdr:rowOff>
    </xdr:from>
    <xdr:ext cx="249555" cy="25336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950440" y="943927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3342620" y="93980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415542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9525</xdr:rowOff>
    </xdr:from>
    <xdr:ext cx="249555" cy="25336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086840" y="943927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73940" y="939800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3291820" y="93472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9525</xdr:rowOff>
    </xdr:from>
    <xdr:ext cx="243840" cy="25336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218160" y="9439275"/>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フローチャート: 判断 593">
          <a:extLst>
            <a:ext uri="{FF2B5EF4-FFF2-40B4-BE49-F238E27FC236}">
              <a16:creationId xmlns:a16="http://schemas.microsoft.com/office/drawing/2014/main" id="{00000000-0008-0000-0600-000052020000}"/>
            </a:ext>
          </a:extLst>
        </xdr:cNvPr>
        <xdr:cNvSpPr/>
      </xdr:nvSpPr>
      <xdr:spPr>
        <a:xfrm>
          <a:off x="1242314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9525</xdr:rowOff>
    </xdr:from>
    <xdr:ext cx="249555" cy="25336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354560" y="943927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70228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56285" cy="259080"/>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884400" y="10538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02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1572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56285" cy="259080"/>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288520" y="10538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58369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123825</xdr:rowOff>
    </xdr:from>
    <xdr:ext cx="249555" cy="252730"/>
    <xdr:sp macro="" textlink="">
      <xdr:nvSpPr>
        <xdr:cNvPr id="602" name="失業対策事業費該当値テキスト">
          <a:extLst>
            <a:ext uri="{FF2B5EF4-FFF2-40B4-BE49-F238E27FC236}">
              <a16:creationId xmlns:a16="http://schemas.microsoft.com/office/drawing/2014/main" id="{00000000-0008-0000-0600-00005A020000}"/>
            </a:ext>
          </a:extLst>
        </xdr:cNvPr>
        <xdr:cNvSpPr txBox="1"/>
      </xdr:nvSpPr>
      <xdr:spPr>
        <a:xfrm>
          <a:off x="15938500" y="9210675"/>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501902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34925</xdr:rowOff>
    </xdr:from>
    <xdr:ext cx="249555" cy="257810"/>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4950440" y="912177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415542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34925</xdr:rowOff>
    </xdr:from>
    <xdr:ext cx="249555" cy="257810"/>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4086840" y="912177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3291820" y="93472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34925</xdr:rowOff>
    </xdr:from>
    <xdr:ext cx="243840" cy="257810"/>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3218160" y="9121775"/>
          <a:ext cx="24384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9" name="楕円 608">
          <a:extLst>
            <a:ext uri="{FF2B5EF4-FFF2-40B4-BE49-F238E27FC236}">
              <a16:creationId xmlns:a16="http://schemas.microsoft.com/office/drawing/2014/main" id="{00000000-0008-0000-0600-000061020000}"/>
            </a:ext>
          </a:extLst>
        </xdr:cNvPr>
        <xdr:cNvSpPr/>
      </xdr:nvSpPr>
      <xdr:spPr>
        <a:xfrm>
          <a:off x="1242314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34925</xdr:rowOff>
    </xdr:from>
    <xdr:ext cx="249555" cy="257810"/>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354560" y="912177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31115</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115800" y="1085850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237720" y="1120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237720" y="1140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228320" y="1120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3228320" y="1140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340840" y="1120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4340840" y="1140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62,886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84455</xdr:rowOff>
    </xdr:to>
    <xdr:sp macro="" textlink="">
      <xdr:nvSpPr>
        <xdr:cNvPr id="618" name="正方形/長方形 617">
          <a:extLst>
            <a:ext uri="{FF2B5EF4-FFF2-40B4-BE49-F238E27FC236}">
              <a16:creationId xmlns:a16="http://schemas.microsoft.com/office/drawing/2014/main" id="{00000000-0008-0000-0600-00006A020000}"/>
            </a:ext>
          </a:extLst>
        </xdr:cNvPr>
        <xdr:cNvSpPr/>
      </xdr:nvSpPr>
      <xdr:spPr>
        <a:xfrm>
          <a:off x="12115800" y="11684000"/>
          <a:ext cx="456438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4170" cy="2203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077700" y="11493500"/>
          <a:ext cx="3441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84455</xdr:rowOff>
    </xdr:from>
    <xdr:to>
      <xdr:col>89</xdr:col>
      <xdr:colOff>177800</xdr:colOff>
      <xdr:row>81</xdr:row>
      <xdr:rowOff>84455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115800" y="1397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80</xdr:row>
      <xdr:rowOff>114300</xdr:rowOff>
    </xdr:from>
    <xdr:ext cx="243205" cy="26479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71960" y="13830300"/>
          <a:ext cx="2432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101600</xdr:rowOff>
    </xdr:from>
    <xdr:to>
      <xdr:col>89</xdr:col>
      <xdr:colOff>177800</xdr:colOff>
      <xdr:row>79</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115800" y="13646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78</xdr:row>
      <xdr:rowOff>130810</xdr:rowOff>
    </xdr:from>
    <xdr:ext cx="525780" cy="264160"/>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599545" y="13503910"/>
          <a:ext cx="52578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115800" y="133165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25780" cy="254000"/>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599545" y="13174345"/>
          <a:ext cx="5257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130810</xdr:rowOff>
    </xdr:from>
    <xdr:to>
      <xdr:col>89</xdr:col>
      <xdr:colOff>177800</xdr:colOff>
      <xdr:row>75</xdr:row>
      <xdr:rowOff>130810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115800" y="129895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160020</xdr:rowOff>
    </xdr:from>
    <xdr:ext cx="525780" cy="259080"/>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599545" y="1284732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115800" y="126638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5080</xdr:rowOff>
    </xdr:from>
    <xdr:ext cx="589915" cy="259080"/>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535410" y="1252093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163830</xdr:rowOff>
    </xdr:from>
    <xdr:to>
      <xdr:col>89</xdr:col>
      <xdr:colOff>177800</xdr:colOff>
      <xdr:row>71</xdr:row>
      <xdr:rowOff>163830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115800" y="123367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22225</xdr:rowOff>
    </xdr:from>
    <xdr:ext cx="589915" cy="2584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535410" y="12195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115800" y="12010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37465</xdr:rowOff>
    </xdr:from>
    <xdr:ext cx="589915" cy="259080"/>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535410" y="1186751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115800" y="1168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9915" cy="252730"/>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1535410" y="11541760"/>
          <a:ext cx="5899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84455</xdr:rowOff>
    </xdr:to>
    <xdr:sp macro="" textlink="">
      <xdr:nvSpPr>
        <xdr:cNvPr id="636" name="公債費グラフ枠">
          <a:extLst>
            <a:ext uri="{FF2B5EF4-FFF2-40B4-BE49-F238E27FC236}">
              <a16:creationId xmlns:a16="http://schemas.microsoft.com/office/drawing/2014/main" id="{00000000-0008-0000-0600-00007C020000}"/>
            </a:ext>
          </a:extLst>
        </xdr:cNvPr>
        <xdr:cNvSpPr/>
      </xdr:nvSpPr>
      <xdr:spPr>
        <a:xfrm>
          <a:off x="12115800" y="11684000"/>
          <a:ext cx="456438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158115</xdr:rowOff>
    </xdr:from>
    <xdr:to>
      <xdr:col>85</xdr:col>
      <xdr:colOff>126365</xdr:colOff>
      <xdr:row>79</xdr:row>
      <xdr:rowOff>161925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5885795" y="12159615"/>
          <a:ext cx="1270" cy="1546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165100</xdr:rowOff>
    </xdr:from>
    <xdr:ext cx="534670" cy="264160"/>
    <xdr:sp macro="" textlink="">
      <xdr:nvSpPr>
        <xdr:cNvPr id="638" name="公債費最小値テキスト">
          <a:extLst>
            <a:ext uri="{FF2B5EF4-FFF2-40B4-BE49-F238E27FC236}">
              <a16:creationId xmlns:a16="http://schemas.microsoft.com/office/drawing/2014/main" id="{00000000-0008-0000-0600-00007E020000}"/>
            </a:ext>
          </a:extLst>
        </xdr:cNvPr>
        <xdr:cNvSpPr txBox="1"/>
      </xdr:nvSpPr>
      <xdr:spPr>
        <a:xfrm>
          <a:off x="15938500" y="13709650"/>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24,556</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161925</xdr:rowOff>
    </xdr:from>
    <xdr:to>
      <xdr:col>86</xdr:col>
      <xdr:colOff>25400</xdr:colOff>
      <xdr:row>79</xdr:row>
      <xdr:rowOff>161925</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5798800" y="137064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104140</xdr:rowOff>
    </xdr:from>
    <xdr:ext cx="598805" cy="259080"/>
    <xdr:sp macro="" textlink="">
      <xdr:nvSpPr>
        <xdr:cNvPr id="640" name="公債費最大値テキスト">
          <a:extLst>
            <a:ext uri="{FF2B5EF4-FFF2-40B4-BE49-F238E27FC236}">
              <a16:creationId xmlns:a16="http://schemas.microsoft.com/office/drawing/2014/main" id="{00000000-0008-0000-0600-000080020000}"/>
            </a:ext>
          </a:extLst>
        </xdr:cNvPr>
        <xdr:cNvSpPr txBox="1"/>
      </xdr:nvSpPr>
      <xdr:spPr>
        <a:xfrm>
          <a:off x="15938500" y="119341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166,284</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158115</xdr:rowOff>
    </xdr:from>
    <xdr:to>
      <xdr:col>86</xdr:col>
      <xdr:colOff>25400</xdr:colOff>
      <xdr:row>70</xdr:row>
      <xdr:rowOff>158115</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5798800" y="121596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153035</xdr:rowOff>
    </xdr:from>
    <xdr:to>
      <xdr:col>85</xdr:col>
      <xdr:colOff>127000</xdr:colOff>
      <xdr:row>77</xdr:row>
      <xdr:rowOff>31115</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5069820" y="13183235"/>
          <a:ext cx="81788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163830</xdr:rowOff>
    </xdr:from>
    <xdr:ext cx="534670" cy="257810"/>
    <xdr:sp macro="" textlink="">
      <xdr:nvSpPr>
        <xdr:cNvPr id="643" name="公債費平均値テキスト">
          <a:extLst>
            <a:ext uri="{FF2B5EF4-FFF2-40B4-BE49-F238E27FC236}">
              <a16:creationId xmlns:a16="http://schemas.microsoft.com/office/drawing/2014/main" id="{00000000-0008-0000-0600-000083020000}"/>
            </a:ext>
          </a:extLst>
        </xdr:cNvPr>
        <xdr:cNvSpPr txBox="1"/>
      </xdr:nvSpPr>
      <xdr:spPr>
        <a:xfrm>
          <a:off x="15938500" y="1285113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84,392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140970</xdr:rowOff>
    </xdr:from>
    <xdr:to>
      <xdr:col>85</xdr:col>
      <xdr:colOff>177800</xdr:colOff>
      <xdr:row>76</xdr:row>
      <xdr:rowOff>71120</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58369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1905</xdr:rowOff>
    </xdr:from>
    <xdr:to>
      <xdr:col>81</xdr:col>
      <xdr:colOff>50800</xdr:colOff>
      <xdr:row>77</xdr:row>
      <xdr:rowOff>31115</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4206220" y="13203555"/>
          <a:ext cx="8636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140335</xdr:rowOff>
    </xdr:from>
    <xdr:to>
      <xdr:col>81</xdr:col>
      <xdr:colOff>101600</xdr:colOff>
      <xdr:row>76</xdr:row>
      <xdr:rowOff>70485</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5019020" y="1299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74</xdr:row>
      <xdr:rowOff>87630</xdr:rowOff>
    </xdr:from>
    <xdr:ext cx="528955" cy="25273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812645" y="12774930"/>
          <a:ext cx="5289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84,468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76</xdr:row>
      <xdr:rowOff>156845</xdr:rowOff>
    </xdr:from>
    <xdr:to>
      <xdr:col>76</xdr:col>
      <xdr:colOff>114300</xdr:colOff>
      <xdr:row>77</xdr:row>
      <xdr:rowOff>1905</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3342620" y="13187045"/>
          <a:ext cx="8636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144780</xdr:rowOff>
    </xdr:from>
    <xdr:to>
      <xdr:col>76</xdr:col>
      <xdr:colOff>165100</xdr:colOff>
      <xdr:row>76</xdr:row>
      <xdr:rowOff>74930</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415542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90805</xdr:rowOff>
    </xdr:from>
    <xdr:ext cx="534670" cy="25273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943965" y="1277810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84,114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76200</xdr:rowOff>
    </xdr:from>
    <xdr:to>
      <xdr:col>71</xdr:col>
      <xdr:colOff>177800</xdr:colOff>
      <xdr:row>76</xdr:row>
      <xdr:rowOff>156845</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73940" y="13106400"/>
          <a:ext cx="86868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155575</xdr:rowOff>
    </xdr:from>
    <xdr:to>
      <xdr:col>72</xdr:col>
      <xdr:colOff>38100</xdr:colOff>
      <xdr:row>76</xdr:row>
      <xdr:rowOff>85090</xdr:rowOff>
    </xdr:to>
    <xdr:sp macro="" textlink="">
      <xdr:nvSpPr>
        <xdr:cNvPr id="652" name="フローチャート: 判断 651">
          <a:extLst>
            <a:ext uri="{FF2B5EF4-FFF2-40B4-BE49-F238E27FC236}">
              <a16:creationId xmlns:a16="http://schemas.microsoft.com/office/drawing/2014/main" id="{00000000-0008-0000-0600-00008C020000}"/>
            </a:ext>
          </a:extLst>
        </xdr:cNvPr>
        <xdr:cNvSpPr/>
      </xdr:nvSpPr>
      <xdr:spPr>
        <a:xfrm>
          <a:off x="13291820" y="13014325"/>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102235</xdr:rowOff>
    </xdr:from>
    <xdr:ext cx="528955" cy="2584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080365" y="1278953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83,116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11430</xdr:rowOff>
    </xdr:from>
    <xdr:to>
      <xdr:col>67</xdr:col>
      <xdr:colOff>101600</xdr:colOff>
      <xdr:row>76</xdr:row>
      <xdr:rowOff>113665</xdr:rowOff>
    </xdr:to>
    <xdr:sp macro="" textlink="">
      <xdr:nvSpPr>
        <xdr:cNvPr id="654" name="フローチャート: 判断 653">
          <a:extLst>
            <a:ext uri="{FF2B5EF4-FFF2-40B4-BE49-F238E27FC236}">
              <a16:creationId xmlns:a16="http://schemas.microsoft.com/office/drawing/2014/main" id="{00000000-0008-0000-0600-00008E020000}"/>
            </a:ext>
          </a:extLst>
        </xdr:cNvPr>
        <xdr:cNvSpPr/>
      </xdr:nvSpPr>
      <xdr:spPr>
        <a:xfrm>
          <a:off x="12423140" y="1304163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129540</xdr:rowOff>
    </xdr:from>
    <xdr:ext cx="528955" cy="257810"/>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216765" y="12816840"/>
          <a:ext cx="528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80,554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81915</xdr:rowOff>
    </xdr:from>
    <xdr:ext cx="762000" cy="26479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7022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81915</xdr:rowOff>
    </xdr:from>
    <xdr:ext cx="756285" cy="26479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884400" y="13969365"/>
          <a:ext cx="756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81915</xdr:rowOff>
    </xdr:from>
    <xdr:ext cx="762000" cy="26479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0208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81915</xdr:rowOff>
    </xdr:from>
    <xdr:ext cx="762000" cy="26479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1572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81915</xdr:rowOff>
    </xdr:from>
    <xdr:ext cx="756285" cy="26479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288520" y="13969365"/>
          <a:ext cx="756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76</xdr:row>
      <xdr:rowOff>102235</xdr:rowOff>
    </xdr:from>
    <xdr:to>
      <xdr:col>85</xdr:col>
      <xdr:colOff>177800</xdr:colOff>
      <xdr:row>77</xdr:row>
      <xdr:rowOff>32385</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5836900" y="1313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81280</xdr:rowOff>
    </xdr:from>
    <xdr:ext cx="534670" cy="259080"/>
    <xdr:sp macro="" textlink="">
      <xdr:nvSpPr>
        <xdr:cNvPr id="662" name="公債費該当値テキスト">
          <a:extLst>
            <a:ext uri="{FF2B5EF4-FFF2-40B4-BE49-F238E27FC236}">
              <a16:creationId xmlns:a16="http://schemas.microsoft.com/office/drawing/2014/main" id="{00000000-0008-0000-0600-000096020000}"/>
            </a:ext>
          </a:extLst>
        </xdr:cNvPr>
        <xdr:cNvSpPr txBox="1"/>
      </xdr:nvSpPr>
      <xdr:spPr>
        <a:xfrm>
          <a:off x="15938500" y="13111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72,228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151765</xdr:rowOff>
    </xdr:from>
    <xdr:to>
      <xdr:col>81</xdr:col>
      <xdr:colOff>101600</xdr:colOff>
      <xdr:row>77</xdr:row>
      <xdr:rowOff>82550</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5019020" y="131819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73025</xdr:rowOff>
    </xdr:from>
    <xdr:ext cx="528955" cy="26098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4812645" y="13274675"/>
          <a:ext cx="52895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67,644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122555</xdr:rowOff>
    </xdr:from>
    <xdr:to>
      <xdr:col>76</xdr:col>
      <xdr:colOff>165100</xdr:colOff>
      <xdr:row>77</xdr:row>
      <xdr:rowOff>53340</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4155420" y="131527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44450</xdr:rowOff>
    </xdr:from>
    <xdr:ext cx="534670" cy="259080"/>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3943965" y="13246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70,362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105410</xdr:rowOff>
    </xdr:from>
    <xdr:to>
      <xdr:col>72</xdr:col>
      <xdr:colOff>38100</xdr:colOff>
      <xdr:row>77</xdr:row>
      <xdr:rowOff>35560</xdr:rowOff>
    </xdr:to>
    <xdr:sp macro="" textlink="">
      <xdr:nvSpPr>
        <xdr:cNvPr id="667" name="楕円 666">
          <a:extLst>
            <a:ext uri="{FF2B5EF4-FFF2-40B4-BE49-F238E27FC236}">
              <a16:creationId xmlns:a16="http://schemas.microsoft.com/office/drawing/2014/main" id="{00000000-0008-0000-0600-00009B020000}"/>
            </a:ext>
          </a:extLst>
        </xdr:cNvPr>
        <xdr:cNvSpPr/>
      </xdr:nvSpPr>
      <xdr:spPr>
        <a:xfrm>
          <a:off x="13291820" y="1313561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27305</xdr:rowOff>
    </xdr:from>
    <xdr:ext cx="528955" cy="261620"/>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3080365" y="13228955"/>
          <a:ext cx="5289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71,930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25400</xdr:rowOff>
    </xdr:from>
    <xdr:to>
      <xdr:col>67</xdr:col>
      <xdr:colOff>101600</xdr:colOff>
      <xdr:row>76</xdr:row>
      <xdr:rowOff>126365</xdr:rowOff>
    </xdr:to>
    <xdr:sp macro="" textlink="">
      <xdr:nvSpPr>
        <xdr:cNvPr id="669" name="楕円 668">
          <a:extLst>
            <a:ext uri="{FF2B5EF4-FFF2-40B4-BE49-F238E27FC236}">
              <a16:creationId xmlns:a16="http://schemas.microsoft.com/office/drawing/2014/main" id="{00000000-0008-0000-0600-00009D020000}"/>
            </a:ext>
          </a:extLst>
        </xdr:cNvPr>
        <xdr:cNvSpPr/>
      </xdr:nvSpPr>
      <xdr:spPr>
        <a:xfrm>
          <a:off x="12423140" y="13055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118110</xdr:rowOff>
    </xdr:from>
    <xdr:ext cx="528955" cy="25971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216765" y="13148310"/>
          <a:ext cx="52895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79,346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58420</xdr:rowOff>
    </xdr:from>
    <xdr:to>
      <xdr:col>89</xdr:col>
      <xdr:colOff>177800</xdr:colOff>
      <xdr:row>85</xdr:row>
      <xdr:rowOff>32385</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115800" y="14288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58420</xdr:rowOff>
    </xdr:from>
    <xdr:to>
      <xdr:col>74</xdr:col>
      <xdr:colOff>0</xdr:colOff>
      <xdr:row>86</xdr:row>
      <xdr:rowOff>143510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2377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90805</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2377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58420</xdr:rowOff>
    </xdr:from>
    <xdr:to>
      <xdr:col>79</xdr:col>
      <xdr:colOff>63500</xdr:colOff>
      <xdr:row>86</xdr:row>
      <xdr:rowOff>143510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32283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90805</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32283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58420</xdr:rowOff>
    </xdr:from>
    <xdr:to>
      <xdr:col>85</xdr:col>
      <xdr:colOff>63500</xdr:colOff>
      <xdr:row>86</xdr:row>
      <xdr:rowOff>143510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434084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77</xdr:col>
      <xdr:colOff>63500</xdr:colOff>
      <xdr:row>86</xdr:row>
      <xdr:rowOff>90805</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600-0000A5020000}"/>
            </a:ext>
          </a:extLst>
        </xdr:cNvPr>
        <xdr:cNvSpPr/>
      </xdr:nvSpPr>
      <xdr:spPr>
        <a:xfrm>
          <a:off x="1434084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31,796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26035</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600-0000A6020000}"/>
            </a:ext>
          </a:extLst>
        </xdr:cNvPr>
        <xdr:cNvSpPr/>
      </xdr:nvSpPr>
      <xdr:spPr>
        <a:xfrm>
          <a:off x="12115800" y="15113635"/>
          <a:ext cx="456438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6985</xdr:rowOff>
    </xdr:from>
    <xdr:ext cx="344170" cy="22796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077700" y="14923135"/>
          <a:ext cx="34417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115800" y="1739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115800" y="169418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3205" cy="25336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71960" y="16799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115800" y="16484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89915" cy="25336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535410" y="163423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115800" y="16027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89915" cy="25336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535410" y="15885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143510</xdr:rowOff>
    </xdr:from>
    <xdr:to>
      <xdr:col>89</xdr:col>
      <xdr:colOff>177800</xdr:colOff>
      <xdr:row>90</xdr:row>
      <xdr:rowOff>143510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115800" y="155740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171450</xdr:rowOff>
    </xdr:from>
    <xdr:ext cx="589915" cy="262890"/>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535410" y="15430500"/>
          <a:ext cx="58991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26035</xdr:rowOff>
    </xdr:from>
    <xdr:to>
      <xdr:col>89</xdr:col>
      <xdr:colOff>177800</xdr:colOff>
      <xdr:row>88</xdr:row>
      <xdr:rowOff>26035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115800" y="15113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55880</xdr:rowOff>
    </xdr:from>
    <xdr:ext cx="589915" cy="259080"/>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535410" y="1497203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26035</xdr:rowOff>
    </xdr:from>
    <xdr:to>
      <xdr:col>89</xdr:col>
      <xdr:colOff>177800</xdr:colOff>
      <xdr:row>101</xdr:row>
      <xdr:rowOff>82550</xdr:rowOff>
    </xdr:to>
    <xdr:sp macro="" textlink="">
      <xdr:nvSpPr>
        <xdr:cNvPr id="691" name="積立金グラフ枠">
          <a:extLst>
            <a:ext uri="{FF2B5EF4-FFF2-40B4-BE49-F238E27FC236}">
              <a16:creationId xmlns:a16="http://schemas.microsoft.com/office/drawing/2014/main" id="{00000000-0008-0000-0600-0000B3020000}"/>
            </a:ext>
          </a:extLst>
        </xdr:cNvPr>
        <xdr:cNvSpPr/>
      </xdr:nvSpPr>
      <xdr:spPr>
        <a:xfrm>
          <a:off x="12115800" y="15113635"/>
          <a:ext cx="456438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117475</xdr:rowOff>
    </xdr:from>
    <xdr:to>
      <xdr:col>85</xdr:col>
      <xdr:colOff>126365</xdr:colOff>
      <xdr:row>98</xdr:row>
      <xdr:rowOff>130810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885795" y="15719425"/>
          <a:ext cx="1270" cy="1213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134620</xdr:rowOff>
    </xdr:from>
    <xdr:ext cx="469900" cy="253365"/>
    <xdr:sp macro="" textlink="">
      <xdr:nvSpPr>
        <xdr:cNvPr id="693" name="積立金最小値テキスト">
          <a:extLst>
            <a:ext uri="{FF2B5EF4-FFF2-40B4-BE49-F238E27FC236}">
              <a16:creationId xmlns:a16="http://schemas.microsoft.com/office/drawing/2014/main" id="{00000000-0008-0000-0600-0000B5020000}"/>
            </a:ext>
          </a:extLst>
        </xdr:cNvPr>
        <xdr:cNvSpPr txBox="1"/>
      </xdr:nvSpPr>
      <xdr:spPr>
        <a:xfrm>
          <a:off x="15938500" y="169367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3,946</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130810</xdr:rowOff>
    </xdr:from>
    <xdr:to>
      <xdr:col>86</xdr:col>
      <xdr:colOff>25400</xdr:colOff>
      <xdr:row>98</xdr:row>
      <xdr:rowOff>130810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5798800" y="169329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66040</xdr:rowOff>
    </xdr:from>
    <xdr:ext cx="598805" cy="260350"/>
    <xdr:sp macro="" textlink="">
      <xdr:nvSpPr>
        <xdr:cNvPr id="695" name="積立金最大値テキスト">
          <a:extLst>
            <a:ext uri="{FF2B5EF4-FFF2-40B4-BE49-F238E27FC236}">
              <a16:creationId xmlns:a16="http://schemas.microsoft.com/office/drawing/2014/main" id="{00000000-0008-0000-0600-0000B7020000}"/>
            </a:ext>
          </a:extLst>
        </xdr:cNvPr>
        <xdr:cNvSpPr txBox="1"/>
      </xdr:nvSpPr>
      <xdr:spPr>
        <a:xfrm>
          <a:off x="15938500" y="15496540"/>
          <a:ext cx="598805"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534,629</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117475</xdr:rowOff>
    </xdr:from>
    <xdr:to>
      <xdr:col>86</xdr:col>
      <xdr:colOff>25400</xdr:colOff>
      <xdr:row>91</xdr:row>
      <xdr:rowOff>117475</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5798800" y="157194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41910</xdr:rowOff>
    </xdr:from>
    <xdr:to>
      <xdr:col>85</xdr:col>
      <xdr:colOff>127000</xdr:colOff>
      <xdr:row>98</xdr:row>
      <xdr:rowOff>84455</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5069820" y="16844010"/>
          <a:ext cx="81788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120650</xdr:rowOff>
    </xdr:from>
    <xdr:ext cx="534670" cy="253365"/>
    <xdr:sp macro="" textlink="">
      <xdr:nvSpPr>
        <xdr:cNvPr id="698" name="積立金平均値テキスト">
          <a:extLst>
            <a:ext uri="{FF2B5EF4-FFF2-40B4-BE49-F238E27FC236}">
              <a16:creationId xmlns:a16="http://schemas.microsoft.com/office/drawing/2014/main" id="{00000000-0008-0000-0600-0000BA020000}"/>
            </a:ext>
          </a:extLst>
        </xdr:cNvPr>
        <xdr:cNvSpPr txBox="1"/>
      </xdr:nvSpPr>
      <xdr:spPr>
        <a:xfrm>
          <a:off x="15938500" y="1657985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71,331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97790</xdr:rowOff>
    </xdr:from>
    <xdr:to>
      <xdr:col>85</xdr:col>
      <xdr:colOff>177800</xdr:colOff>
      <xdr:row>98</xdr:row>
      <xdr:rowOff>27305</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5836900" y="16728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41910</xdr:rowOff>
    </xdr:from>
    <xdr:to>
      <xdr:col>81</xdr:col>
      <xdr:colOff>50800</xdr:colOff>
      <xdr:row>98</xdr:row>
      <xdr:rowOff>92075</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4206220" y="16844010"/>
          <a:ext cx="8636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100965</xdr:rowOff>
    </xdr:from>
    <xdr:to>
      <xdr:col>81</xdr:col>
      <xdr:colOff>101600</xdr:colOff>
      <xdr:row>98</xdr:row>
      <xdr:rowOff>31115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5019020" y="1673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47625</xdr:rowOff>
    </xdr:from>
    <xdr:ext cx="528955"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812645" y="1650682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69,600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9525</xdr:rowOff>
    </xdr:from>
    <xdr:to>
      <xdr:col>76</xdr:col>
      <xdr:colOff>114300</xdr:colOff>
      <xdr:row>98</xdr:row>
      <xdr:rowOff>92075</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3342620" y="16811625"/>
          <a:ext cx="8636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118110</xdr:rowOff>
    </xdr:from>
    <xdr:to>
      <xdr:col>76</xdr:col>
      <xdr:colOff>165100</xdr:colOff>
      <xdr:row>98</xdr:row>
      <xdr:rowOff>48260</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4155420" y="1674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64770</xdr:rowOff>
    </xdr:from>
    <xdr:ext cx="534670" cy="25336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943965" y="165239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62,125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9525</xdr:rowOff>
    </xdr:from>
    <xdr:to>
      <xdr:col>71</xdr:col>
      <xdr:colOff>177800</xdr:colOff>
      <xdr:row>98</xdr:row>
      <xdr:rowOff>69215</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flipV="1">
          <a:off x="12473940" y="16811625"/>
          <a:ext cx="86868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135255</xdr:rowOff>
    </xdr:from>
    <xdr:to>
      <xdr:col>72</xdr:col>
      <xdr:colOff>38100</xdr:colOff>
      <xdr:row>98</xdr:row>
      <xdr:rowOff>65405</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3291820" y="1676590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56515</xdr:rowOff>
    </xdr:from>
    <xdr:ext cx="528955" cy="2584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080365" y="1685861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10795</xdr:rowOff>
    </xdr:from>
    <xdr:to>
      <xdr:col>67</xdr:col>
      <xdr:colOff>101600</xdr:colOff>
      <xdr:row>98</xdr:row>
      <xdr:rowOff>112395</xdr:rowOff>
    </xdr:to>
    <xdr:sp macro="" textlink="">
      <xdr:nvSpPr>
        <xdr:cNvPr id="709" name="フローチャート: 判断 708">
          <a:extLst>
            <a:ext uri="{FF2B5EF4-FFF2-40B4-BE49-F238E27FC236}">
              <a16:creationId xmlns:a16="http://schemas.microsoft.com/office/drawing/2014/main" id="{00000000-0008-0000-0600-0000C5020000}"/>
            </a:ext>
          </a:extLst>
        </xdr:cNvPr>
        <xdr:cNvSpPr/>
      </xdr:nvSpPr>
      <xdr:spPr>
        <a:xfrm>
          <a:off x="12423140" y="1681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128905</xdr:rowOff>
    </xdr:from>
    <xdr:ext cx="528955" cy="259080"/>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216765" y="1658810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34,238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7022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6285" cy="259080"/>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884400" y="17396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02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1572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6285" cy="259080"/>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288520" y="17396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98</xdr:row>
      <xdr:rowOff>33655</xdr:rowOff>
    </xdr:from>
    <xdr:to>
      <xdr:col>85</xdr:col>
      <xdr:colOff>177800</xdr:colOff>
      <xdr:row>98</xdr:row>
      <xdr:rowOff>135255</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5836900" y="1683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120650</xdr:rowOff>
    </xdr:from>
    <xdr:ext cx="534670" cy="253365"/>
    <xdr:sp macro="" textlink="">
      <xdr:nvSpPr>
        <xdr:cNvPr id="717" name="積立金該当値テキスト">
          <a:extLst>
            <a:ext uri="{FF2B5EF4-FFF2-40B4-BE49-F238E27FC236}">
              <a16:creationId xmlns:a16="http://schemas.microsoft.com/office/drawing/2014/main" id="{00000000-0008-0000-0600-0000CD020000}"/>
            </a:ext>
          </a:extLst>
        </xdr:cNvPr>
        <xdr:cNvSpPr txBox="1"/>
      </xdr:nvSpPr>
      <xdr:spPr>
        <a:xfrm>
          <a:off x="15938500" y="167513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24,160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162560</xdr:rowOff>
    </xdr:from>
    <xdr:to>
      <xdr:col>81</xdr:col>
      <xdr:colOff>101600</xdr:colOff>
      <xdr:row>98</xdr:row>
      <xdr:rowOff>92710</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5019020" y="1679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83820</xdr:rowOff>
    </xdr:from>
    <xdr:ext cx="528955" cy="259080"/>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4812645" y="168859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42,815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41275</xdr:rowOff>
    </xdr:from>
    <xdr:to>
      <xdr:col>76</xdr:col>
      <xdr:colOff>165100</xdr:colOff>
      <xdr:row>98</xdr:row>
      <xdr:rowOff>143510</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4155420" y="16843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133985</xdr:rowOff>
    </xdr:from>
    <xdr:ext cx="534670" cy="25336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3943965" y="169360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20,811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130175</xdr:rowOff>
    </xdr:from>
    <xdr:to>
      <xdr:col>72</xdr:col>
      <xdr:colOff>38100</xdr:colOff>
      <xdr:row>98</xdr:row>
      <xdr:rowOff>60325</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3291820" y="1676082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76835</xdr:rowOff>
    </xdr:from>
    <xdr:ext cx="528955" cy="25336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3080365" y="1653603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56,826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18415</xdr:rowOff>
    </xdr:from>
    <xdr:to>
      <xdr:col>67</xdr:col>
      <xdr:colOff>101600</xdr:colOff>
      <xdr:row>98</xdr:row>
      <xdr:rowOff>120650</xdr:rowOff>
    </xdr:to>
    <xdr:sp macro="" textlink="">
      <xdr:nvSpPr>
        <xdr:cNvPr id="724" name="楕円 723">
          <a:extLst>
            <a:ext uri="{FF2B5EF4-FFF2-40B4-BE49-F238E27FC236}">
              <a16:creationId xmlns:a16="http://schemas.microsoft.com/office/drawing/2014/main" id="{00000000-0008-0000-0600-0000D4020000}"/>
            </a:ext>
          </a:extLst>
        </xdr:cNvPr>
        <xdr:cNvSpPr/>
      </xdr:nvSpPr>
      <xdr:spPr>
        <a:xfrm>
          <a:off x="12423140" y="16820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111125</xdr:rowOff>
    </xdr:from>
    <xdr:ext cx="528955" cy="25336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2216765" y="1691322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30,888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31115</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7800320" y="400050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792732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792732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891284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91284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02536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02536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5,801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17800320" y="4826000"/>
          <a:ext cx="45643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85" cy="2203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67300" y="4635500"/>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7800320" y="7112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7800320" y="66548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167640</xdr:rowOff>
    </xdr:from>
    <xdr:ext cx="248920" cy="254000"/>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561560" y="6511290"/>
          <a:ext cx="248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7800320" y="6197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2730"/>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284065" y="6055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7800320" y="5740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4000"/>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284065" y="55981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7800320" y="5283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167640</xdr:rowOff>
    </xdr:from>
    <xdr:ext cx="531495" cy="254000"/>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284065" y="513969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7800320" y="482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2730"/>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28406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投資及び出資金グラフ枠">
          <a:extLst>
            <a:ext uri="{FF2B5EF4-FFF2-40B4-BE49-F238E27FC236}">
              <a16:creationId xmlns:a16="http://schemas.microsoft.com/office/drawing/2014/main" id="{00000000-0008-0000-0600-0000EA020000}"/>
            </a:ext>
          </a:extLst>
        </xdr:cNvPr>
        <xdr:cNvSpPr/>
      </xdr:nvSpPr>
      <xdr:spPr>
        <a:xfrm>
          <a:off x="17800320" y="4826000"/>
          <a:ext cx="45643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29210</xdr:rowOff>
    </xdr:from>
    <xdr:to>
      <xdr:col>116</xdr:col>
      <xdr:colOff>62865</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570315" y="5515610"/>
          <a:ext cx="1270" cy="1139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2730"/>
    <xdr:sp macro="" textlink="">
      <xdr:nvSpPr>
        <xdr:cNvPr id="748" name="投資及び出資金最小値テキスト">
          <a:extLst>
            <a:ext uri="{FF2B5EF4-FFF2-40B4-BE49-F238E27FC236}">
              <a16:creationId xmlns:a16="http://schemas.microsoft.com/office/drawing/2014/main" id="{00000000-0008-0000-0600-0000EC020000}"/>
            </a:ext>
          </a:extLst>
        </xdr:cNvPr>
        <xdr:cNvSpPr txBox="1"/>
      </xdr:nvSpPr>
      <xdr:spPr>
        <a:xfrm>
          <a:off x="21623020" y="665861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1488400" y="66548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147320</xdr:rowOff>
    </xdr:from>
    <xdr:ext cx="534670" cy="252730"/>
    <xdr:sp macro="" textlink="">
      <xdr:nvSpPr>
        <xdr:cNvPr id="750" name="投資及び出資金最大値テキスト">
          <a:extLst>
            <a:ext uri="{FF2B5EF4-FFF2-40B4-BE49-F238E27FC236}">
              <a16:creationId xmlns:a16="http://schemas.microsoft.com/office/drawing/2014/main" id="{00000000-0008-0000-0600-0000EE020000}"/>
            </a:ext>
          </a:extLst>
        </xdr:cNvPr>
        <xdr:cNvSpPr txBox="1"/>
      </xdr:nvSpPr>
      <xdr:spPr>
        <a:xfrm>
          <a:off x="21623020" y="529082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24,918</a:t>
          </a:r>
          <a:endParaRPr kumimoji="1" lang="ja-JP" altLang="en-US" sz="1000" b="1">
            <a:latin typeface="ＭＳ Ｐゴシック"/>
            <a:ea typeface="ＭＳ Ｐゴシック"/>
          </a:endParaRPr>
        </a:p>
      </xdr:txBody>
    </xdr:sp>
    <xdr:clientData/>
  </xdr:oneCellAnchor>
  <xdr:twoCellAnchor>
    <xdr:from>
      <xdr:col>115</xdr:col>
      <xdr:colOff>165100</xdr:colOff>
      <xdr:row>32</xdr:row>
      <xdr:rowOff>29210</xdr:rowOff>
    </xdr:from>
    <xdr:to>
      <xdr:col>116</xdr:col>
      <xdr:colOff>152400</xdr:colOff>
      <xdr:row>32</xdr:row>
      <xdr:rowOff>29210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488400" y="55156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100330</xdr:rowOff>
    </xdr:from>
    <xdr:to>
      <xdr:col>116</xdr:col>
      <xdr:colOff>63500</xdr:colOff>
      <xdr:row>38</xdr:row>
      <xdr:rowOff>29845</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20759420" y="6443980"/>
          <a:ext cx="8128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71120</xdr:rowOff>
    </xdr:from>
    <xdr:ext cx="469900" cy="257810"/>
    <xdr:sp macro="" textlink="">
      <xdr:nvSpPr>
        <xdr:cNvPr id="753" name="投資及び出資金平均値テキスト">
          <a:extLst>
            <a:ext uri="{FF2B5EF4-FFF2-40B4-BE49-F238E27FC236}">
              <a16:creationId xmlns:a16="http://schemas.microsoft.com/office/drawing/2014/main" id="{00000000-0008-0000-0600-0000F1020000}"/>
            </a:ext>
          </a:extLst>
        </xdr:cNvPr>
        <xdr:cNvSpPr txBox="1"/>
      </xdr:nvSpPr>
      <xdr:spPr>
        <a:xfrm>
          <a:off x="21623020" y="624332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4,621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48260</xdr:rowOff>
    </xdr:from>
    <xdr:to>
      <xdr:col>116</xdr:col>
      <xdr:colOff>114300</xdr:colOff>
      <xdr:row>37</xdr:row>
      <xdr:rowOff>149860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152142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27940</xdr:rowOff>
    </xdr:from>
    <xdr:to>
      <xdr:col>111</xdr:col>
      <xdr:colOff>177800</xdr:colOff>
      <xdr:row>38</xdr:row>
      <xdr:rowOff>29845</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9890740" y="6543040"/>
          <a:ext cx="8686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76835</xdr:rowOff>
    </xdr:from>
    <xdr:to>
      <xdr:col>112</xdr:col>
      <xdr:colOff>38100</xdr:colOff>
      <xdr:row>38</xdr:row>
      <xdr:rowOff>6985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0708620" y="642048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23495</xdr:rowOff>
    </xdr:from>
    <xdr:ext cx="469900"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529550" y="61956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27940</xdr:rowOff>
    </xdr:from>
    <xdr:to>
      <xdr:col>107</xdr:col>
      <xdr:colOff>50800</xdr:colOff>
      <xdr:row>38</xdr:row>
      <xdr:rowOff>33655</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flipV="1">
          <a:off x="19027140" y="6543040"/>
          <a:ext cx="8636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3810</xdr:rowOff>
    </xdr:from>
    <xdr:to>
      <xdr:col>107</xdr:col>
      <xdr:colOff>101600</xdr:colOff>
      <xdr:row>37</xdr:row>
      <xdr:rowOff>105410</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983994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35</xdr:row>
      <xdr:rowOff>121920</xdr:rowOff>
    </xdr:from>
    <xdr:ext cx="464185" cy="25336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660870" y="612267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33655</xdr:rowOff>
    </xdr:from>
    <xdr:to>
      <xdr:col>102</xdr:col>
      <xdr:colOff>114300</xdr:colOff>
      <xdr:row>38</xdr:row>
      <xdr:rowOff>36195</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flipV="1">
          <a:off x="18163540" y="6548755"/>
          <a:ext cx="8636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116205</xdr:rowOff>
    </xdr:from>
    <xdr:to>
      <xdr:col>102</xdr:col>
      <xdr:colOff>165100</xdr:colOff>
      <xdr:row>38</xdr:row>
      <xdr:rowOff>46355</xdr:rowOff>
    </xdr:to>
    <xdr:sp macro="" textlink="">
      <xdr:nvSpPr>
        <xdr:cNvPr id="762" name="フローチャート: 判断 761">
          <a:extLst>
            <a:ext uri="{FF2B5EF4-FFF2-40B4-BE49-F238E27FC236}">
              <a16:creationId xmlns:a16="http://schemas.microsoft.com/office/drawing/2014/main" id="{00000000-0008-0000-0600-0000FA020000}"/>
            </a:ext>
          </a:extLst>
        </xdr:cNvPr>
        <xdr:cNvSpPr/>
      </xdr:nvSpPr>
      <xdr:spPr>
        <a:xfrm>
          <a:off x="18976340" y="645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62230</xdr:rowOff>
    </xdr:from>
    <xdr:ext cx="464185" cy="259080"/>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797270" y="623443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124460</xdr:rowOff>
    </xdr:from>
    <xdr:to>
      <xdr:col>98</xdr:col>
      <xdr:colOff>38100</xdr:colOff>
      <xdr:row>38</xdr:row>
      <xdr:rowOff>55245</xdr:rowOff>
    </xdr:to>
    <xdr:sp macro="" textlink="">
      <xdr:nvSpPr>
        <xdr:cNvPr id="764" name="フローチャート: 判断 763">
          <a:extLst>
            <a:ext uri="{FF2B5EF4-FFF2-40B4-BE49-F238E27FC236}">
              <a16:creationId xmlns:a16="http://schemas.microsoft.com/office/drawing/2014/main" id="{00000000-0008-0000-0600-0000FC020000}"/>
            </a:ext>
          </a:extLst>
        </xdr:cNvPr>
        <xdr:cNvSpPr/>
      </xdr:nvSpPr>
      <xdr:spPr>
        <a:xfrm>
          <a:off x="18112740" y="6468110"/>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71120</xdr:rowOff>
    </xdr:from>
    <xdr:ext cx="469900" cy="257810"/>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7933670" y="62433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56285" cy="259080"/>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386800" y="7109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574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56285" cy="259080"/>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705320" y="7109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84172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97812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48895</xdr:rowOff>
    </xdr:from>
    <xdr:to>
      <xdr:col>116</xdr:col>
      <xdr:colOff>114300</xdr:colOff>
      <xdr:row>37</xdr:row>
      <xdr:rowOff>150495</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1521420" y="63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27940</xdr:rowOff>
    </xdr:from>
    <xdr:ext cx="469900" cy="258445"/>
    <xdr:sp macro="" textlink="">
      <xdr:nvSpPr>
        <xdr:cNvPr id="772" name="投資及び出資金該当値テキスト">
          <a:extLst>
            <a:ext uri="{FF2B5EF4-FFF2-40B4-BE49-F238E27FC236}">
              <a16:creationId xmlns:a16="http://schemas.microsoft.com/office/drawing/2014/main" id="{00000000-0008-0000-0600-000004030000}"/>
            </a:ext>
          </a:extLst>
        </xdr:cNvPr>
        <xdr:cNvSpPr txBox="1"/>
      </xdr:nvSpPr>
      <xdr:spPr>
        <a:xfrm>
          <a:off x="21623020" y="63715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4,615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149860</xdr:rowOff>
    </xdr:from>
    <xdr:to>
      <xdr:col>112</xdr:col>
      <xdr:colOff>38100</xdr:colOff>
      <xdr:row>38</xdr:row>
      <xdr:rowOff>80645</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20708620" y="6493510"/>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71120</xdr:rowOff>
    </xdr:from>
    <xdr:ext cx="469900" cy="257810"/>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20529550" y="65862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148590</xdr:rowOff>
    </xdr:from>
    <xdr:to>
      <xdr:col>107</xdr:col>
      <xdr:colOff>101600</xdr:colOff>
      <xdr:row>38</xdr:row>
      <xdr:rowOff>79375</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9839940" y="649224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38</xdr:row>
      <xdr:rowOff>69850</xdr:rowOff>
    </xdr:from>
    <xdr:ext cx="464185" cy="257810"/>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9660870" y="6584950"/>
          <a:ext cx="4641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37</xdr:row>
      <xdr:rowOff>154940</xdr:rowOff>
    </xdr:from>
    <xdr:to>
      <xdr:col>102</xdr:col>
      <xdr:colOff>165100</xdr:colOff>
      <xdr:row>38</xdr:row>
      <xdr:rowOff>84455</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18976340" y="6498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38</xdr:row>
      <xdr:rowOff>76200</xdr:rowOff>
    </xdr:from>
    <xdr:ext cx="464185" cy="254000"/>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797270" y="6591300"/>
          <a:ext cx="464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157480</xdr:rowOff>
    </xdr:from>
    <xdr:to>
      <xdr:col>98</xdr:col>
      <xdr:colOff>38100</xdr:colOff>
      <xdr:row>38</xdr:row>
      <xdr:rowOff>87630</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18112740" y="650113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38</xdr:row>
      <xdr:rowOff>78740</xdr:rowOff>
    </xdr:from>
    <xdr:ext cx="469900" cy="259080"/>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933670" y="65938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31115</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7800320" y="742950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792732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792732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91284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91284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02536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2002536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3,702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7800320" y="8255000"/>
          <a:ext cx="45643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85" cy="2203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67300" y="8064500"/>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7800320" y="10541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7800320" y="100838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167640</xdr:rowOff>
    </xdr:from>
    <xdr:ext cx="248920" cy="254000"/>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561560" y="9940290"/>
          <a:ext cx="248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7800320" y="9626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54610</xdr:rowOff>
    </xdr:from>
    <xdr:ext cx="531495" cy="252730"/>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284065" y="9484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7800320" y="9169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1495" cy="254000"/>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284065" y="90271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7800320" y="8712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167640</xdr:rowOff>
    </xdr:from>
    <xdr:ext cx="531495" cy="254000"/>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284065" y="856869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7800320" y="825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2730"/>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284065" y="8112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貸付金グラフ枠">
          <a:extLst>
            <a:ext uri="{FF2B5EF4-FFF2-40B4-BE49-F238E27FC236}">
              <a16:creationId xmlns:a16="http://schemas.microsoft.com/office/drawing/2014/main" id="{00000000-0008-0000-0600-000021030000}"/>
            </a:ext>
          </a:extLst>
        </xdr:cNvPr>
        <xdr:cNvSpPr/>
      </xdr:nvSpPr>
      <xdr:spPr>
        <a:xfrm>
          <a:off x="17800320" y="8255000"/>
          <a:ext cx="45643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144145</xdr:rowOff>
    </xdr:from>
    <xdr:to>
      <xdr:col>116</xdr:col>
      <xdr:colOff>62865</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570315" y="8888095"/>
          <a:ext cx="1270" cy="1195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143510</xdr:rowOff>
    </xdr:from>
    <xdr:ext cx="249555" cy="252730"/>
    <xdr:sp macro="" textlink="">
      <xdr:nvSpPr>
        <xdr:cNvPr id="803" name="貸付金最小値テキスト">
          <a:extLst>
            <a:ext uri="{FF2B5EF4-FFF2-40B4-BE49-F238E27FC236}">
              <a16:creationId xmlns:a16="http://schemas.microsoft.com/office/drawing/2014/main" id="{00000000-0008-0000-0600-000023030000}"/>
            </a:ext>
          </a:extLst>
        </xdr:cNvPr>
        <xdr:cNvSpPr txBox="1"/>
      </xdr:nvSpPr>
      <xdr:spPr>
        <a:xfrm>
          <a:off x="21623020" y="1008761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488400" y="100838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90170</xdr:rowOff>
    </xdr:from>
    <xdr:ext cx="534670" cy="252730"/>
    <xdr:sp macro="" textlink="">
      <xdr:nvSpPr>
        <xdr:cNvPr id="805" name="貸付金最大値テキスト">
          <a:extLst>
            <a:ext uri="{FF2B5EF4-FFF2-40B4-BE49-F238E27FC236}">
              <a16:creationId xmlns:a16="http://schemas.microsoft.com/office/drawing/2014/main" id="{00000000-0008-0000-0600-000025030000}"/>
            </a:ext>
          </a:extLst>
        </xdr:cNvPr>
        <xdr:cNvSpPr txBox="1"/>
      </xdr:nvSpPr>
      <xdr:spPr>
        <a:xfrm>
          <a:off x="21623020" y="866267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26,151</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144145</xdr:rowOff>
    </xdr:from>
    <xdr:to>
      <xdr:col>116</xdr:col>
      <xdr:colOff>152400</xdr:colOff>
      <xdr:row>51</xdr:row>
      <xdr:rowOff>144145</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1488400" y="88880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86995</xdr:rowOff>
    </xdr:from>
    <xdr:to>
      <xdr:col>116</xdr:col>
      <xdr:colOff>63500</xdr:colOff>
      <xdr:row>57</xdr:row>
      <xdr:rowOff>93345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0759420" y="9859645"/>
          <a:ext cx="8128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123190</xdr:rowOff>
    </xdr:from>
    <xdr:ext cx="469900" cy="253365"/>
    <xdr:sp macro="" textlink="">
      <xdr:nvSpPr>
        <xdr:cNvPr id="808" name="貸付金平均値テキスト">
          <a:extLst>
            <a:ext uri="{FF2B5EF4-FFF2-40B4-BE49-F238E27FC236}">
              <a16:creationId xmlns:a16="http://schemas.microsoft.com/office/drawing/2014/main" id="{00000000-0008-0000-0600-000028030000}"/>
            </a:ext>
          </a:extLst>
        </xdr:cNvPr>
        <xdr:cNvSpPr txBox="1"/>
      </xdr:nvSpPr>
      <xdr:spPr>
        <a:xfrm>
          <a:off x="21623020" y="989584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2,521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144780</xdr:rowOff>
    </xdr:from>
    <xdr:to>
      <xdr:col>116</xdr:col>
      <xdr:colOff>114300</xdr:colOff>
      <xdr:row>58</xdr:row>
      <xdr:rowOff>74930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521420" y="99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92710</xdr:rowOff>
    </xdr:from>
    <xdr:to>
      <xdr:col>111</xdr:col>
      <xdr:colOff>177800</xdr:colOff>
      <xdr:row>57</xdr:row>
      <xdr:rowOff>93345</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890740" y="9865360"/>
          <a:ext cx="8686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112395</xdr:rowOff>
    </xdr:from>
    <xdr:to>
      <xdr:col>112</xdr:col>
      <xdr:colOff>38100</xdr:colOff>
      <xdr:row>58</xdr:row>
      <xdr:rowOff>42545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708620" y="988504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58</xdr:row>
      <xdr:rowOff>33020</xdr:rowOff>
    </xdr:from>
    <xdr:ext cx="469900" cy="25273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529550" y="997712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57</xdr:row>
      <xdr:rowOff>91440</xdr:rowOff>
    </xdr:from>
    <xdr:to>
      <xdr:col>107</xdr:col>
      <xdr:colOff>50800</xdr:colOff>
      <xdr:row>57</xdr:row>
      <xdr:rowOff>92710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9027140" y="9864090"/>
          <a:ext cx="8636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129540</xdr:rowOff>
    </xdr:from>
    <xdr:to>
      <xdr:col>107</xdr:col>
      <xdr:colOff>101600</xdr:colOff>
      <xdr:row>58</xdr:row>
      <xdr:rowOff>59690</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839940" y="990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50800</xdr:rowOff>
    </xdr:from>
    <xdr:ext cx="464185" cy="25781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660870" y="9994900"/>
          <a:ext cx="4641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2,854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57</xdr:row>
      <xdr:rowOff>91440</xdr:rowOff>
    </xdr:from>
    <xdr:to>
      <xdr:col>102</xdr:col>
      <xdr:colOff>114300</xdr:colOff>
      <xdr:row>57</xdr:row>
      <xdr:rowOff>95250</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flipV="1">
          <a:off x="18163540" y="9864090"/>
          <a:ext cx="8636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150495</xdr:rowOff>
    </xdr:from>
    <xdr:to>
      <xdr:col>102</xdr:col>
      <xdr:colOff>165100</xdr:colOff>
      <xdr:row>58</xdr:row>
      <xdr:rowOff>81280</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976340" y="99231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71755</xdr:rowOff>
    </xdr:from>
    <xdr:ext cx="464185" cy="257810"/>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797270" y="10015855"/>
          <a:ext cx="4641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42545</xdr:rowOff>
    </xdr:from>
    <xdr:to>
      <xdr:col>98</xdr:col>
      <xdr:colOff>38100</xdr:colOff>
      <xdr:row>57</xdr:row>
      <xdr:rowOff>144145</xdr:rowOff>
    </xdr:to>
    <xdr:sp macro="" textlink="">
      <xdr:nvSpPr>
        <xdr:cNvPr id="819" name="フローチャート: 判断 818">
          <a:extLst>
            <a:ext uri="{FF2B5EF4-FFF2-40B4-BE49-F238E27FC236}">
              <a16:creationId xmlns:a16="http://schemas.microsoft.com/office/drawing/2014/main" id="{00000000-0008-0000-0600-000033030000}"/>
            </a:ext>
          </a:extLst>
        </xdr:cNvPr>
        <xdr:cNvSpPr/>
      </xdr:nvSpPr>
      <xdr:spPr>
        <a:xfrm>
          <a:off x="18112740" y="981519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55</xdr:row>
      <xdr:rowOff>160020</xdr:rowOff>
    </xdr:from>
    <xdr:ext cx="469900" cy="259080"/>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933670" y="95897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56285" cy="259080"/>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386800" y="10538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574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56285" cy="259080"/>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705320" y="10538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84172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97812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57</xdr:row>
      <xdr:rowOff>35560</xdr:rowOff>
    </xdr:from>
    <xdr:to>
      <xdr:col>116</xdr:col>
      <xdr:colOff>114300</xdr:colOff>
      <xdr:row>57</xdr:row>
      <xdr:rowOff>137795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521420" y="980821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59055</xdr:rowOff>
    </xdr:from>
    <xdr:ext cx="469900" cy="259080"/>
    <xdr:sp macro="" textlink="">
      <xdr:nvSpPr>
        <xdr:cNvPr id="827" name="貸付金該当値テキスト">
          <a:extLst>
            <a:ext uri="{FF2B5EF4-FFF2-40B4-BE49-F238E27FC236}">
              <a16:creationId xmlns:a16="http://schemas.microsoft.com/office/drawing/2014/main" id="{00000000-0008-0000-0600-00003B030000}"/>
            </a:ext>
          </a:extLst>
        </xdr:cNvPr>
        <xdr:cNvSpPr txBox="1"/>
      </xdr:nvSpPr>
      <xdr:spPr>
        <a:xfrm>
          <a:off x="21623020" y="96602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4,904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57</xdr:row>
      <xdr:rowOff>43180</xdr:rowOff>
    </xdr:from>
    <xdr:to>
      <xdr:col>112</xdr:col>
      <xdr:colOff>38100</xdr:colOff>
      <xdr:row>57</xdr:row>
      <xdr:rowOff>144780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708620" y="981583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55</xdr:row>
      <xdr:rowOff>160655</xdr:rowOff>
    </xdr:from>
    <xdr:ext cx="469900" cy="2584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529550" y="95904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57</xdr:row>
      <xdr:rowOff>42545</xdr:rowOff>
    </xdr:from>
    <xdr:to>
      <xdr:col>107</xdr:col>
      <xdr:colOff>101600</xdr:colOff>
      <xdr:row>57</xdr:row>
      <xdr:rowOff>144145</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839940" y="981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55</xdr:row>
      <xdr:rowOff>160020</xdr:rowOff>
    </xdr:from>
    <xdr:ext cx="464185" cy="259080"/>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660870" y="95897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57</xdr:row>
      <xdr:rowOff>41275</xdr:rowOff>
    </xdr:from>
    <xdr:to>
      <xdr:col>102</xdr:col>
      <xdr:colOff>165100</xdr:colOff>
      <xdr:row>57</xdr:row>
      <xdr:rowOff>142240</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976340" y="981392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55</xdr:row>
      <xdr:rowOff>158750</xdr:rowOff>
    </xdr:from>
    <xdr:ext cx="464185" cy="25336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797270" y="958850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57</xdr:row>
      <xdr:rowOff>45085</xdr:rowOff>
    </xdr:from>
    <xdr:to>
      <xdr:col>98</xdr:col>
      <xdr:colOff>38100</xdr:colOff>
      <xdr:row>57</xdr:row>
      <xdr:rowOff>146685</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18112740" y="981773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137795</xdr:rowOff>
    </xdr:from>
    <xdr:ext cx="469900" cy="259080"/>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933670" y="99104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31115</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7800320" y="1085850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7927320" y="1120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7927320" y="1140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912840" y="1120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912840" y="1140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025360" y="1120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025360" y="1140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43,869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84455</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7800320" y="11684000"/>
          <a:ext cx="456438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85" cy="2203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67300" y="11493500"/>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84455</xdr:rowOff>
    </xdr:from>
    <xdr:to>
      <xdr:col>120</xdr:col>
      <xdr:colOff>114300</xdr:colOff>
      <xdr:row>81</xdr:row>
      <xdr:rowOff>84455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7800320" y="1397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114300</xdr:rowOff>
    </xdr:from>
    <xdr:ext cx="531495" cy="26479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284065" y="13830300"/>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78</xdr:row>
      <xdr:rowOff>143510</xdr:rowOff>
    </xdr:from>
    <xdr:to>
      <xdr:col>120</xdr:col>
      <xdr:colOff>114300</xdr:colOff>
      <xdr:row>78</xdr:row>
      <xdr:rowOff>143510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7800320" y="13516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77</xdr:row>
      <xdr:rowOff>167640</xdr:rowOff>
    </xdr:from>
    <xdr:ext cx="531495" cy="261620"/>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284065" y="13369290"/>
          <a:ext cx="53149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7800320" y="13055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75</xdr:row>
      <xdr:rowOff>54610</xdr:rowOff>
    </xdr:from>
    <xdr:ext cx="531495" cy="252730"/>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284065" y="12913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7800320" y="12598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72</xdr:row>
      <xdr:rowOff>111760</xdr:rowOff>
    </xdr:from>
    <xdr:ext cx="531495" cy="254000"/>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284065" y="124561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7800320" y="12141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167640</xdr:rowOff>
    </xdr:from>
    <xdr:ext cx="595630" cy="254000"/>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225010" y="1199769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7800320" y="1168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5630" cy="252730"/>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225010" y="1154176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84455</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7800320" y="11684000"/>
          <a:ext cx="456438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83185</xdr:rowOff>
    </xdr:from>
    <xdr:to>
      <xdr:col>116</xdr:col>
      <xdr:colOff>62865</xdr:colOff>
      <xdr:row>79</xdr:row>
      <xdr:rowOff>57150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570315" y="12256135"/>
          <a:ext cx="1270" cy="1345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60960</xdr:rowOff>
    </xdr:from>
    <xdr:ext cx="534670" cy="265430"/>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21623020" y="13605510"/>
          <a:ext cx="53467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36,157</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57150</xdr:rowOff>
    </xdr:from>
    <xdr:to>
      <xdr:col>116</xdr:col>
      <xdr:colOff>152400</xdr:colOff>
      <xdr:row>79</xdr:row>
      <xdr:rowOff>57150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488400" y="136017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29845</xdr:rowOff>
    </xdr:from>
    <xdr:ext cx="534670" cy="25336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21623020" y="1203134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94,969</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83185</xdr:rowOff>
    </xdr:from>
    <xdr:to>
      <xdr:col>116</xdr:col>
      <xdr:colOff>152400</xdr:colOff>
      <xdr:row>71</xdr:row>
      <xdr:rowOff>83185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1488400" y="122561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166370</xdr:rowOff>
    </xdr:from>
    <xdr:to>
      <xdr:col>116</xdr:col>
      <xdr:colOff>63500</xdr:colOff>
      <xdr:row>75</xdr:row>
      <xdr:rowOff>95885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759420" y="12510770"/>
          <a:ext cx="812800" cy="443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121285</xdr:rowOff>
    </xdr:from>
    <xdr:ext cx="534670" cy="25336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21623020" y="1298003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60,122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143510</xdr:rowOff>
    </xdr:from>
    <xdr:to>
      <xdr:col>116</xdr:col>
      <xdr:colOff>114300</xdr:colOff>
      <xdr:row>76</xdr:row>
      <xdr:rowOff>73025</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521420" y="13002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166370</xdr:rowOff>
    </xdr:from>
    <xdr:to>
      <xdr:col>111</xdr:col>
      <xdr:colOff>177800</xdr:colOff>
      <xdr:row>73</xdr:row>
      <xdr:rowOff>19685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890740" y="12510770"/>
          <a:ext cx="86868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110490</xdr:rowOff>
    </xdr:from>
    <xdr:to>
      <xdr:col>112</xdr:col>
      <xdr:colOff>38100</xdr:colOff>
      <xdr:row>75</xdr:row>
      <xdr:rowOff>40640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708620" y="1279779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31115</xdr:rowOff>
    </xdr:from>
    <xdr:ext cx="528955" cy="252730"/>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497165" y="12889865"/>
          <a:ext cx="5289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69,055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73</xdr:row>
      <xdr:rowOff>19685</xdr:rowOff>
    </xdr:from>
    <xdr:to>
      <xdr:col>107</xdr:col>
      <xdr:colOff>50800</xdr:colOff>
      <xdr:row>73</xdr:row>
      <xdr:rowOff>57150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9027140" y="12535535"/>
          <a:ext cx="8636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92710</xdr:rowOff>
    </xdr:from>
    <xdr:to>
      <xdr:col>107</xdr:col>
      <xdr:colOff>101600</xdr:colOff>
      <xdr:row>75</xdr:row>
      <xdr:rowOff>23495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839940" y="1278001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13970</xdr:rowOff>
    </xdr:from>
    <xdr:ext cx="528955" cy="25781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633565" y="12872720"/>
          <a:ext cx="528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69,814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73</xdr:row>
      <xdr:rowOff>57150</xdr:rowOff>
    </xdr:from>
    <xdr:to>
      <xdr:col>102</xdr:col>
      <xdr:colOff>114300</xdr:colOff>
      <xdr:row>73</xdr:row>
      <xdr:rowOff>133985</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8163540" y="12573000"/>
          <a:ext cx="8636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81280</xdr:rowOff>
    </xdr:from>
    <xdr:to>
      <xdr:col>102</xdr:col>
      <xdr:colOff>165100</xdr:colOff>
      <xdr:row>75</xdr:row>
      <xdr:rowOff>10795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976340" y="12768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1905</xdr:rowOff>
    </xdr:from>
    <xdr:ext cx="534670" cy="259080"/>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764885" y="128606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70,334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74</xdr:row>
      <xdr:rowOff>83820</xdr:rowOff>
    </xdr:from>
    <xdr:to>
      <xdr:col>98</xdr:col>
      <xdr:colOff>38100</xdr:colOff>
      <xdr:row>75</xdr:row>
      <xdr:rowOff>13335</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8112740" y="1277112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4445</xdr:rowOff>
    </xdr:from>
    <xdr:ext cx="528955" cy="259080"/>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7901285" y="1286319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70,217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81915</xdr:rowOff>
    </xdr:from>
    <xdr:ext cx="756285" cy="26479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386800" y="13969365"/>
          <a:ext cx="756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81915</xdr:rowOff>
    </xdr:from>
    <xdr:ext cx="762000" cy="26479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5740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81915</xdr:rowOff>
    </xdr:from>
    <xdr:ext cx="756285" cy="26479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705320" y="13969365"/>
          <a:ext cx="756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81915</xdr:rowOff>
    </xdr:from>
    <xdr:ext cx="762000" cy="26479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84172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81915</xdr:rowOff>
    </xdr:from>
    <xdr:ext cx="762000" cy="26479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797812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75</xdr:row>
      <xdr:rowOff>45720</xdr:rowOff>
    </xdr:from>
    <xdr:to>
      <xdr:col>116</xdr:col>
      <xdr:colOff>114300</xdr:colOff>
      <xdr:row>75</xdr:row>
      <xdr:rowOff>147320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52142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67945</xdr:rowOff>
    </xdr:from>
    <xdr:ext cx="534670" cy="252730"/>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21623020" y="1275524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64,395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72</xdr:row>
      <xdr:rowOff>115570</xdr:rowOff>
    </xdr:from>
    <xdr:to>
      <xdr:col>112</xdr:col>
      <xdr:colOff>38100</xdr:colOff>
      <xdr:row>73</xdr:row>
      <xdr:rowOff>45720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708620" y="1245997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71</xdr:row>
      <xdr:rowOff>61595</xdr:rowOff>
    </xdr:from>
    <xdr:ext cx="528955" cy="259080"/>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497165" y="122345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83,845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72</xdr:row>
      <xdr:rowOff>139700</xdr:rowOff>
    </xdr:from>
    <xdr:to>
      <xdr:col>107</xdr:col>
      <xdr:colOff>101600</xdr:colOff>
      <xdr:row>73</xdr:row>
      <xdr:rowOff>69850</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839940" y="1248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71</xdr:row>
      <xdr:rowOff>86995</xdr:rowOff>
    </xdr:from>
    <xdr:ext cx="528955" cy="252730"/>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633565" y="12259945"/>
          <a:ext cx="5289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82,755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73</xdr:row>
      <xdr:rowOff>6350</xdr:rowOff>
    </xdr:from>
    <xdr:to>
      <xdr:col>102</xdr:col>
      <xdr:colOff>165100</xdr:colOff>
      <xdr:row>73</xdr:row>
      <xdr:rowOff>107315</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976340" y="12522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71</xdr:row>
      <xdr:rowOff>123825</xdr:rowOff>
    </xdr:from>
    <xdr:ext cx="534670" cy="252730"/>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764885" y="1229677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81,099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73</xdr:row>
      <xdr:rowOff>83185</xdr:rowOff>
    </xdr:from>
    <xdr:to>
      <xdr:col>98</xdr:col>
      <xdr:colOff>38100</xdr:colOff>
      <xdr:row>74</xdr:row>
      <xdr:rowOff>12700</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8112740" y="12599035"/>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72</xdr:row>
      <xdr:rowOff>29845</xdr:rowOff>
    </xdr:from>
    <xdr:ext cx="528955" cy="25336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901285" y="1237424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77,757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58420</xdr:rowOff>
    </xdr:from>
    <xdr:to>
      <xdr:col>120</xdr:col>
      <xdr:colOff>114300</xdr:colOff>
      <xdr:row>85</xdr:row>
      <xdr:rowOff>32385</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7800320" y="14288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58420</xdr:rowOff>
    </xdr:from>
    <xdr:to>
      <xdr:col>104</xdr:col>
      <xdr:colOff>127000</xdr:colOff>
      <xdr:row>86</xdr:row>
      <xdr:rowOff>143510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79273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90805</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79273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58420</xdr:rowOff>
    </xdr:from>
    <xdr:to>
      <xdr:col>110</xdr:col>
      <xdr:colOff>0</xdr:colOff>
      <xdr:row>86</xdr:row>
      <xdr:rowOff>143510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91284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90805</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91284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58420</xdr:rowOff>
    </xdr:from>
    <xdr:to>
      <xdr:col>116</xdr:col>
      <xdr:colOff>0</xdr:colOff>
      <xdr:row>86</xdr:row>
      <xdr:rowOff>143510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02536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108</xdr:col>
      <xdr:colOff>0</xdr:colOff>
      <xdr:row>86</xdr:row>
      <xdr:rowOff>90805</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02536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26035</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7800320" y="15113635"/>
          <a:ext cx="456438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6985</xdr:rowOff>
    </xdr:from>
    <xdr:ext cx="349885" cy="22796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767300" y="14923135"/>
          <a:ext cx="349885"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7800320" y="1739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7800320" y="1625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920" cy="25336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561560" y="16113760"/>
          <a:ext cx="248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26035</xdr:rowOff>
    </xdr:from>
    <xdr:to>
      <xdr:col>120</xdr:col>
      <xdr:colOff>114300</xdr:colOff>
      <xdr:row>88</xdr:row>
      <xdr:rowOff>26035</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7800320" y="15113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55880</xdr:rowOff>
    </xdr:from>
    <xdr:ext cx="248920" cy="259080"/>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7561560" y="1497203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26035</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7800320" y="15113635"/>
          <a:ext cx="456438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57031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162302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488400" y="162560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162302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488400" y="162560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759420" y="162560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162302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52142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890740" y="1625600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708620" y="162052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3840"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63496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027140" y="162560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83994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9555"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77136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163540" y="162560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97634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9555"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90776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112740" y="162052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384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03908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56285"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386800" y="17396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574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56285"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705320" y="17396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84172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797812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52142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162302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708620" y="162052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3840" cy="259080"/>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63496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83994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9555" cy="259080"/>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771360" y="15980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97634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9555" cy="259080"/>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907760" y="15980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112740" y="162052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3840" cy="259080"/>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03908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41680" y="17780000"/>
          <a:ext cx="216230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41680" y="178435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67080" y="18097500"/>
          <a:ext cx="215722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性質別歳出決算全体の住民１人当たりのコストは849,272円となり、前年と比較し8,653円減少した。これは、災害復旧費や積立金が前年から大幅に減少したことによる、歳出総額の減少による。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構成比が多い順に見ると、①物件費18.4％（前年度17.6％）、②扶助費16.3％（前年度16.4％）、③人件費15.9％（前年度13.8％）、④補助費14.7％（前年度11.6％）となっている。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①物件費は、類似団体内平均値を下回ったものの、前年度に比べ１人当たり5,354円増加した。物価高騰の影響を受け、直近５年間は増加傾向が続いている。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②扶助費は、前年度に比べ１人当たり2,260円減少したものの、依然として類似団体内平均値を大きく上回っている。これは、当町に多数の障害者福祉施設が立地しており、障害者自立支援給付費が多額で推移しているためであ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③人件費は、前年に比べ１人当たり16,588円増加した。これは人事院勧告による給与改定や会計年度任用職員への勤勉手当の支給による。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④補助費は、前年度に比べ住民1人当たり25,459円増加した。これは、公営企業となった下水道事業への支出を</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繰</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出金から補助金に変更したこと、二戸地区広域行政事務組合への負担金が増加したことによる。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19760" y="127000"/>
          <a:ext cx="1235964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8542000" y="190500"/>
          <a:ext cx="38227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37465</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8561050" y="215900"/>
          <a:ext cx="37782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69215</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8586450" y="240665"/>
          <a:ext cx="3721100" cy="4451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岩手県一戸町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5824200" y="190500"/>
          <a:ext cx="258953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5849600" y="215900"/>
          <a:ext cx="254508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69215</xdr:rowOff>
    </xdr:from>
    <xdr:to>
      <xdr:col>99</xdr:col>
      <xdr:colOff>6350</xdr:colOff>
      <xdr:row>4</xdr:row>
      <xdr:rowOff>12065</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5875000" y="240665"/>
          <a:ext cx="248793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94615</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41680" y="888365"/>
          <a:ext cx="982726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68680" y="920750"/>
          <a:ext cx="1356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166620" y="920750"/>
          <a:ext cx="1381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10,603
10,432
300.03
9,615,252
9,004,826
499,423
5,394,301
7,367,364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464560" y="920750"/>
          <a:ext cx="1483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164465</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947920" y="939800"/>
          <a:ext cx="197612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164465</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924040" y="939800"/>
          <a:ext cx="123444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5.4
14.9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94615</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221980" y="951865"/>
          <a:ext cx="619760" cy="9404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947920" y="1714500"/>
          <a:ext cx="19761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987540" y="1714500"/>
          <a:ext cx="37084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31115</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0779760" y="888365"/>
          <a:ext cx="1483360" cy="114363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94615</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035030" y="951865"/>
          <a:ext cx="14198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035030" y="1219200"/>
          <a:ext cx="14198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126365</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035030" y="1549400"/>
          <a:ext cx="1419860" cy="634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862310" y="1066165"/>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158115</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916285" y="1015365"/>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12065</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916285" y="128270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151765</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957560" y="1523365"/>
          <a:ext cx="0" cy="14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151765</xdr:rowOff>
    </xdr:from>
    <xdr:to>
      <xdr:col>59</xdr:col>
      <xdr:colOff>107950</xdr:colOff>
      <xdr:row>8</xdr:row>
      <xdr:rowOff>151765</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881360" y="152336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15240</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957560" y="176149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881360" y="190500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8326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273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83260" y="3175000"/>
          <a:ext cx="60464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400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83260" y="3492500"/>
          <a:ext cx="82315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31115</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41680" y="400050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6868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6868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85420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85420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6672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6672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4,281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41680" y="4826000"/>
          <a:ext cx="45643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85" cy="22034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08660" y="4635500"/>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41680" y="7112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7360" cy="25400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89560" y="6969760"/>
          <a:ext cx="467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41680" y="6731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73025</xdr:rowOff>
    </xdr:from>
    <xdr:ext cx="467360" cy="25781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89560" y="6588125"/>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41680" y="635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34925</xdr:rowOff>
    </xdr:from>
    <xdr:ext cx="467360" cy="25781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89560" y="6207125"/>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41680" y="596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167640</xdr:rowOff>
    </xdr:from>
    <xdr:ext cx="467360" cy="25400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89560" y="5825490"/>
          <a:ext cx="467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41680" y="558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130175</xdr:rowOff>
    </xdr:from>
    <xdr:ext cx="467360"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89560" y="54451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41680" y="520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92075</xdr:rowOff>
    </xdr:from>
    <xdr:ext cx="531495" cy="25781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25425" y="506412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41680" y="482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2730"/>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2542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41680" y="4826000"/>
          <a:ext cx="45643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15875</xdr:rowOff>
    </xdr:from>
    <xdr:to>
      <xdr:col>24</xdr:col>
      <xdr:colOff>62865</xdr:colOff>
      <xdr:row>39</xdr:row>
      <xdr:rowOff>69850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511675" y="5159375"/>
          <a:ext cx="1270" cy="1597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73660</xdr:rowOff>
    </xdr:from>
    <xdr:ext cx="469900" cy="257810"/>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564380" y="67602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5,932</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69850</xdr:rowOff>
    </xdr:from>
    <xdr:to>
      <xdr:col>24</xdr:col>
      <xdr:colOff>152400</xdr:colOff>
      <xdr:row>39</xdr:row>
      <xdr:rowOff>69850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429760" y="67564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134620</xdr:rowOff>
    </xdr:from>
    <xdr:ext cx="534670" cy="25400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564380" y="493522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10,123</a:t>
          </a:r>
          <a:endParaRPr kumimoji="1" lang="ja-JP" altLang="en-US" sz="1000" b="1">
            <a:latin typeface="ＭＳ Ｐゴシック"/>
          </a:endParaRPr>
        </a:p>
      </xdr:txBody>
    </xdr:sp>
    <xdr:clientData/>
  </xdr:oneCellAnchor>
  <xdr:twoCellAnchor>
    <xdr:from>
      <xdr:col>23</xdr:col>
      <xdr:colOff>165100</xdr:colOff>
      <xdr:row>30</xdr:row>
      <xdr:rowOff>15875</xdr:rowOff>
    </xdr:from>
    <xdr:to>
      <xdr:col>24</xdr:col>
      <xdr:colOff>152400</xdr:colOff>
      <xdr:row>30</xdr:row>
      <xdr:rowOff>15875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429760" y="51593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14605</xdr:rowOff>
    </xdr:from>
    <xdr:to>
      <xdr:col>24</xdr:col>
      <xdr:colOff>63500</xdr:colOff>
      <xdr:row>32</xdr:row>
      <xdr:rowOff>19685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00780" y="5329555"/>
          <a:ext cx="81280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107315</xdr:rowOff>
    </xdr:from>
    <xdr:ext cx="469900" cy="257810"/>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564380" y="610806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7,443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128905</xdr:rowOff>
    </xdr:from>
    <xdr:to>
      <xdr:col>24</xdr:col>
      <xdr:colOff>114300</xdr:colOff>
      <xdr:row>36</xdr:row>
      <xdr:rowOff>59055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462780" y="612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19685</xdr:rowOff>
    </xdr:from>
    <xdr:to>
      <xdr:col>19</xdr:col>
      <xdr:colOff>177800</xdr:colOff>
      <xdr:row>32</xdr:row>
      <xdr:rowOff>26670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832100" y="5506085"/>
          <a:ext cx="86868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79375</xdr:rowOff>
    </xdr:from>
    <xdr:to>
      <xdr:col>20</xdr:col>
      <xdr:colOff>38100</xdr:colOff>
      <xdr:row>37</xdr:row>
      <xdr:rowOff>8890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649980" y="6251575"/>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37</xdr:row>
      <xdr:rowOff>0</xdr:rowOff>
    </xdr:from>
    <xdr:ext cx="469900" cy="259080"/>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470910" y="6343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7,125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32</xdr:row>
      <xdr:rowOff>26670</xdr:rowOff>
    </xdr:from>
    <xdr:to>
      <xdr:col>15</xdr:col>
      <xdr:colOff>50800</xdr:colOff>
      <xdr:row>34</xdr:row>
      <xdr:rowOff>47625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968500" y="5513070"/>
          <a:ext cx="863600" cy="363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118110</xdr:rowOff>
    </xdr:from>
    <xdr:to>
      <xdr:col>15</xdr:col>
      <xdr:colOff>101600</xdr:colOff>
      <xdr:row>37</xdr:row>
      <xdr:rowOff>48260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781300" y="629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37</xdr:row>
      <xdr:rowOff>39370</xdr:rowOff>
    </xdr:from>
    <xdr:ext cx="464185" cy="259080"/>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02230" y="638302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33</xdr:row>
      <xdr:rowOff>134620</xdr:rowOff>
    </xdr:from>
    <xdr:to>
      <xdr:col>10</xdr:col>
      <xdr:colOff>114300</xdr:colOff>
      <xdr:row>34</xdr:row>
      <xdr:rowOff>47625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04900" y="5792470"/>
          <a:ext cx="8636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165100</xdr:rowOff>
    </xdr:from>
    <xdr:to>
      <xdr:col>10</xdr:col>
      <xdr:colOff>165100</xdr:colOff>
      <xdr:row>37</xdr:row>
      <xdr:rowOff>95250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177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86995</xdr:rowOff>
    </xdr:from>
    <xdr:ext cx="464185" cy="25273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38630" y="6430645"/>
          <a:ext cx="4641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6,899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7620</xdr:rowOff>
    </xdr:from>
    <xdr:to>
      <xdr:col>6</xdr:col>
      <xdr:colOff>38100</xdr:colOff>
      <xdr:row>37</xdr:row>
      <xdr:rowOff>109220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54100" y="635127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37</xdr:row>
      <xdr:rowOff>100330</xdr:rowOff>
    </xdr:from>
    <xdr:ext cx="469900" cy="25400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75030" y="644398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56285"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328160" y="7109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51536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56285"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646680" y="7109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78308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1948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30</xdr:row>
      <xdr:rowOff>135890</xdr:rowOff>
    </xdr:from>
    <xdr:to>
      <xdr:col>24</xdr:col>
      <xdr:colOff>114300</xdr:colOff>
      <xdr:row>31</xdr:row>
      <xdr:rowOff>65405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462780" y="52793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158115</xdr:rowOff>
    </xdr:from>
    <xdr:ext cx="469900" cy="25336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564380" y="51301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9,677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31</xdr:row>
      <xdr:rowOff>139700</xdr:rowOff>
    </xdr:from>
    <xdr:to>
      <xdr:col>20</xdr:col>
      <xdr:colOff>38100</xdr:colOff>
      <xdr:row>32</xdr:row>
      <xdr:rowOff>69850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649980" y="545465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30</xdr:row>
      <xdr:rowOff>86995</xdr:rowOff>
    </xdr:from>
    <xdr:ext cx="469900" cy="25273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470910" y="523049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9,215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31</xdr:row>
      <xdr:rowOff>147320</xdr:rowOff>
    </xdr:from>
    <xdr:to>
      <xdr:col>15</xdr:col>
      <xdr:colOff>101600</xdr:colOff>
      <xdr:row>32</xdr:row>
      <xdr:rowOff>77470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781300" y="546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30</xdr:row>
      <xdr:rowOff>93345</xdr:rowOff>
    </xdr:from>
    <xdr:ext cx="464185"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02230" y="523684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9,197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33</xdr:row>
      <xdr:rowOff>167640</xdr:rowOff>
    </xdr:from>
    <xdr:to>
      <xdr:col>10</xdr:col>
      <xdr:colOff>165100</xdr:colOff>
      <xdr:row>34</xdr:row>
      <xdr:rowOff>99060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17700" y="582549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32</xdr:row>
      <xdr:rowOff>115570</xdr:rowOff>
    </xdr:from>
    <xdr:ext cx="464185" cy="25908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38630" y="56019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8,240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33</xdr:row>
      <xdr:rowOff>83820</xdr:rowOff>
    </xdr:from>
    <xdr:to>
      <xdr:col>6</xdr:col>
      <xdr:colOff>38100</xdr:colOff>
      <xdr:row>34</xdr:row>
      <xdr:rowOff>13335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54100" y="574167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32</xdr:row>
      <xdr:rowOff>29845</xdr:rowOff>
    </xdr:from>
    <xdr:ext cx="469900" cy="25273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75030" y="551624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8,464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31115</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41680" y="742950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6868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6868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85420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85420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96672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96672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112,062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41680" y="8255000"/>
          <a:ext cx="45643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85" cy="2203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08660" y="8064500"/>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41680" y="10541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41680" y="10214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127635</xdr:rowOff>
    </xdr:from>
    <xdr:ext cx="248920" cy="25781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02920" y="10071735"/>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41680" y="98875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5630" cy="25273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74534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130810</xdr:rowOff>
    </xdr:from>
    <xdr:to>
      <xdr:col>28</xdr:col>
      <xdr:colOff>114300</xdr:colOff>
      <xdr:row>55</xdr:row>
      <xdr:rowOff>130810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41680" y="95605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160020</xdr:rowOff>
    </xdr:from>
    <xdr:ext cx="595630" cy="25908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4183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41680" y="92348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5080</xdr:rowOff>
    </xdr:from>
    <xdr:ext cx="595630" cy="25908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90919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163830</xdr:rowOff>
    </xdr:from>
    <xdr:to>
      <xdr:col>28</xdr:col>
      <xdr:colOff>114300</xdr:colOff>
      <xdr:row>51</xdr:row>
      <xdr:rowOff>163830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41680" y="89077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51</xdr:row>
      <xdr:rowOff>22225</xdr:rowOff>
    </xdr:from>
    <xdr:ext cx="680085" cy="2584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200" y="8766175"/>
          <a:ext cx="6800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41680" y="8581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37465</xdr:rowOff>
    </xdr:from>
    <xdr:ext cx="680085" cy="259080"/>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200" y="8438515"/>
          <a:ext cx="6800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41680" y="825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0085" cy="252730"/>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200" y="8112760"/>
          <a:ext cx="6800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41680" y="8255000"/>
          <a:ext cx="45643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147320</xdr:rowOff>
    </xdr:from>
    <xdr:to>
      <xdr:col>24</xdr:col>
      <xdr:colOff>62865</xdr:colOff>
      <xdr:row>59</xdr:row>
      <xdr:rowOff>3810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511675" y="8719820"/>
          <a:ext cx="1270" cy="1399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8255</xdr:rowOff>
    </xdr:from>
    <xdr:ext cx="534670" cy="254000"/>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564380" y="1012380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86,612</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3810</xdr:rowOff>
    </xdr:from>
    <xdr:to>
      <xdr:col>24</xdr:col>
      <xdr:colOff>152400</xdr:colOff>
      <xdr:row>59</xdr:row>
      <xdr:rowOff>3810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429760" y="101193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93345</xdr:rowOff>
    </xdr:from>
    <xdr:ext cx="690245" cy="259080"/>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564380" y="849439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1,373,161</a:t>
          </a:r>
          <a:endParaRPr kumimoji="1" lang="ja-JP" altLang="en-US" sz="1000" b="1">
            <a:latin typeface="ＭＳ Ｐゴシック"/>
          </a:endParaRPr>
        </a:p>
      </xdr:txBody>
    </xdr:sp>
    <xdr:clientData/>
  </xdr:oneCellAnchor>
  <xdr:twoCellAnchor>
    <xdr:from>
      <xdr:col>23</xdr:col>
      <xdr:colOff>165100</xdr:colOff>
      <xdr:row>50</xdr:row>
      <xdr:rowOff>147320</xdr:rowOff>
    </xdr:from>
    <xdr:to>
      <xdr:col>24</xdr:col>
      <xdr:colOff>152400</xdr:colOff>
      <xdr:row>50</xdr:row>
      <xdr:rowOff>147320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429760" y="87198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121920</xdr:rowOff>
    </xdr:from>
    <xdr:to>
      <xdr:col>24</xdr:col>
      <xdr:colOff>63500</xdr:colOff>
      <xdr:row>58</xdr:row>
      <xdr:rowOff>128905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00780" y="10066020"/>
          <a:ext cx="8128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1905</xdr:rowOff>
    </xdr:from>
    <xdr:ext cx="598805" cy="259080"/>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564380" y="97745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220,337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150495</xdr:rowOff>
    </xdr:from>
    <xdr:to>
      <xdr:col>24</xdr:col>
      <xdr:colOff>114300</xdr:colOff>
      <xdr:row>58</xdr:row>
      <xdr:rowOff>81280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462780" y="99231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121920</xdr:rowOff>
    </xdr:from>
    <xdr:to>
      <xdr:col>19</xdr:col>
      <xdr:colOff>177800</xdr:colOff>
      <xdr:row>58</xdr:row>
      <xdr:rowOff>160020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832100" y="10066020"/>
          <a:ext cx="86868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167640</xdr:rowOff>
    </xdr:from>
    <xdr:to>
      <xdr:col>20</xdr:col>
      <xdr:colOff>38100</xdr:colOff>
      <xdr:row>58</xdr:row>
      <xdr:rowOff>99695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649980" y="994029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116205</xdr:rowOff>
    </xdr:from>
    <xdr:ext cx="593090" cy="259080"/>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06140" y="971740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203,236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102235</xdr:rowOff>
    </xdr:from>
    <xdr:to>
      <xdr:col>15</xdr:col>
      <xdr:colOff>50800</xdr:colOff>
      <xdr:row>58</xdr:row>
      <xdr:rowOff>160020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968500" y="10046335"/>
          <a:ext cx="8636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20320</xdr:rowOff>
    </xdr:from>
    <xdr:to>
      <xdr:col>15</xdr:col>
      <xdr:colOff>101600</xdr:colOff>
      <xdr:row>58</xdr:row>
      <xdr:rowOff>121285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781300" y="9964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138430</xdr:rowOff>
    </xdr:from>
    <xdr:ext cx="598805" cy="259080"/>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542540" y="9739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182,849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38735</xdr:rowOff>
    </xdr:from>
    <xdr:to>
      <xdr:col>10</xdr:col>
      <xdr:colOff>114300</xdr:colOff>
      <xdr:row>58</xdr:row>
      <xdr:rowOff>102235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04900" y="9982835"/>
          <a:ext cx="8636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59055</xdr:rowOff>
    </xdr:from>
    <xdr:to>
      <xdr:col>10</xdr:col>
      <xdr:colOff>165100</xdr:colOff>
      <xdr:row>58</xdr:row>
      <xdr:rowOff>160655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17700" y="100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151765</xdr:rowOff>
    </xdr:from>
    <xdr:ext cx="593090"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673860" y="1009586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146,959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147320</xdr:rowOff>
    </xdr:from>
    <xdr:to>
      <xdr:col>6</xdr:col>
      <xdr:colOff>38100</xdr:colOff>
      <xdr:row>58</xdr:row>
      <xdr:rowOff>77470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54100" y="991997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93345</xdr:rowOff>
    </xdr:from>
    <xdr:ext cx="59309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10260" y="969454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223,694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56285"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328160" y="10538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51536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56285"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646680" y="10538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78308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1948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58</xdr:row>
      <xdr:rowOff>78740</xdr:rowOff>
    </xdr:from>
    <xdr:to>
      <xdr:col>24</xdr:col>
      <xdr:colOff>114300</xdr:colOff>
      <xdr:row>59</xdr:row>
      <xdr:rowOff>8890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462780" y="100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164465</xdr:rowOff>
    </xdr:from>
    <xdr:ext cx="598805" cy="257810"/>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564380" y="993711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129,254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71120</xdr:rowOff>
    </xdr:from>
    <xdr:to>
      <xdr:col>20</xdr:col>
      <xdr:colOff>38100</xdr:colOff>
      <xdr:row>59</xdr:row>
      <xdr:rowOff>1270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649980" y="1001522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163830</xdr:rowOff>
    </xdr:from>
    <xdr:ext cx="593090" cy="25781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06140" y="10107930"/>
          <a:ext cx="593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135,708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109855</xdr:rowOff>
    </xdr:from>
    <xdr:to>
      <xdr:col>15</xdr:col>
      <xdr:colOff>101600</xdr:colOff>
      <xdr:row>59</xdr:row>
      <xdr:rowOff>39370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781300" y="1005395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59</xdr:row>
      <xdr:rowOff>30480</xdr:rowOff>
    </xdr:from>
    <xdr:ext cx="598805" cy="25273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542540" y="1014603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101,009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50800</xdr:rowOff>
    </xdr:from>
    <xdr:to>
      <xdr:col>10</xdr:col>
      <xdr:colOff>165100</xdr:colOff>
      <xdr:row>58</xdr:row>
      <xdr:rowOff>152400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177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167640</xdr:rowOff>
    </xdr:from>
    <xdr:ext cx="593090" cy="254000"/>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673860" y="9768840"/>
          <a:ext cx="5930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154,253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159385</xdr:rowOff>
    </xdr:from>
    <xdr:to>
      <xdr:col>6</xdr:col>
      <xdr:colOff>38100</xdr:colOff>
      <xdr:row>58</xdr:row>
      <xdr:rowOff>89535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54100" y="993203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81280</xdr:rowOff>
    </xdr:from>
    <xdr:ext cx="593090" cy="259080"/>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10260" y="1002538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212,034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31115</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41680" y="1085850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68680" y="1120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68680" y="1140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854200" y="1120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854200" y="1140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2966720" y="1120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2966720" y="1140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203,586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84455</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41680" y="11684000"/>
          <a:ext cx="456438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85" cy="2203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08660" y="11493500"/>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84455</xdr:rowOff>
    </xdr:from>
    <xdr:to>
      <xdr:col>28</xdr:col>
      <xdr:colOff>114300</xdr:colOff>
      <xdr:row>81</xdr:row>
      <xdr:rowOff>84455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41680" y="1397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114300</xdr:rowOff>
    </xdr:from>
    <xdr:ext cx="595630" cy="26479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83030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79</xdr:row>
      <xdr:rowOff>101600</xdr:rowOff>
    </xdr:from>
    <xdr:to>
      <xdr:col>28</xdr:col>
      <xdr:colOff>114300</xdr:colOff>
      <xdr:row>79</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41680" y="13646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130810</xdr:rowOff>
    </xdr:from>
    <xdr:ext cx="595630" cy="26416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3503910"/>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41680" y="133165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95630" cy="25400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3174345"/>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130810</xdr:rowOff>
    </xdr:from>
    <xdr:to>
      <xdr:col>28</xdr:col>
      <xdr:colOff>114300</xdr:colOff>
      <xdr:row>75</xdr:row>
      <xdr:rowOff>130810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41680" y="129895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160020</xdr:rowOff>
    </xdr:from>
    <xdr:ext cx="595630" cy="25908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8473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41680" y="126638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5080</xdr:rowOff>
    </xdr:from>
    <xdr:ext cx="595630" cy="25908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25209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163830</xdr:rowOff>
    </xdr:from>
    <xdr:to>
      <xdr:col>28</xdr:col>
      <xdr:colOff>114300</xdr:colOff>
      <xdr:row>71</xdr:row>
      <xdr:rowOff>163830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41680" y="123367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95630" cy="2584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2195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41680" y="12010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37465</xdr:rowOff>
    </xdr:from>
    <xdr:ext cx="595630" cy="259080"/>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370" y="1186751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41680" y="1168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5630" cy="252730"/>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370" y="1154176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84455</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41680" y="11684000"/>
          <a:ext cx="456438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83820</xdr:rowOff>
    </xdr:from>
    <xdr:to>
      <xdr:col>24</xdr:col>
      <xdr:colOff>62865</xdr:colOff>
      <xdr:row>79</xdr:row>
      <xdr:rowOff>114935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511675" y="12085320"/>
          <a:ext cx="1270" cy="1574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118745</xdr:rowOff>
    </xdr:from>
    <xdr:ext cx="598805" cy="265430"/>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564380" y="13663295"/>
          <a:ext cx="59880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148,760</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114935</xdr:rowOff>
    </xdr:from>
    <xdr:to>
      <xdr:col>24</xdr:col>
      <xdr:colOff>152400</xdr:colOff>
      <xdr:row>79</xdr:row>
      <xdr:rowOff>114935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429760" y="136594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29845</xdr:rowOff>
    </xdr:from>
    <xdr:ext cx="598805" cy="252730"/>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564380" y="1185989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293,114</a:t>
          </a:r>
          <a:endParaRPr kumimoji="1" lang="ja-JP" altLang="en-US" sz="1000" b="1">
            <a:latin typeface="ＭＳ Ｐゴシック"/>
          </a:endParaRPr>
        </a:p>
      </xdr:txBody>
    </xdr:sp>
    <xdr:clientData/>
  </xdr:oneCellAnchor>
  <xdr:twoCellAnchor>
    <xdr:from>
      <xdr:col>23</xdr:col>
      <xdr:colOff>165100</xdr:colOff>
      <xdr:row>70</xdr:row>
      <xdr:rowOff>83820</xdr:rowOff>
    </xdr:from>
    <xdr:to>
      <xdr:col>24</xdr:col>
      <xdr:colOff>152400</xdr:colOff>
      <xdr:row>70</xdr:row>
      <xdr:rowOff>83820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429760" y="120853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148590</xdr:rowOff>
    </xdr:from>
    <xdr:to>
      <xdr:col>24</xdr:col>
      <xdr:colOff>63500</xdr:colOff>
      <xdr:row>73</xdr:row>
      <xdr:rowOff>11430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00780" y="12492990"/>
          <a:ext cx="8128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77470</xdr:rowOff>
    </xdr:from>
    <xdr:ext cx="598805" cy="254000"/>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564380" y="12764770"/>
          <a:ext cx="59880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224,050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74</xdr:row>
      <xdr:rowOff>99060</xdr:rowOff>
    </xdr:from>
    <xdr:to>
      <xdr:col>24</xdr:col>
      <xdr:colOff>114300</xdr:colOff>
      <xdr:row>75</xdr:row>
      <xdr:rowOff>29210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462780" y="1278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11430</xdr:rowOff>
    </xdr:from>
    <xdr:to>
      <xdr:col>19</xdr:col>
      <xdr:colOff>177800</xdr:colOff>
      <xdr:row>74</xdr:row>
      <xdr:rowOff>12700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832100" y="12527280"/>
          <a:ext cx="868680" cy="172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43180</xdr:rowOff>
    </xdr:from>
    <xdr:to>
      <xdr:col>20</xdr:col>
      <xdr:colOff>38100</xdr:colOff>
      <xdr:row>75</xdr:row>
      <xdr:rowOff>144780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649980" y="1290193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135890</xdr:rowOff>
    </xdr:from>
    <xdr:ext cx="593090" cy="259080"/>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06140" y="1299464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213,423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74</xdr:row>
      <xdr:rowOff>12065</xdr:rowOff>
    </xdr:from>
    <xdr:to>
      <xdr:col>15</xdr:col>
      <xdr:colOff>50800</xdr:colOff>
      <xdr:row>74</xdr:row>
      <xdr:rowOff>12700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968500" y="12699365"/>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159385</xdr:rowOff>
    </xdr:from>
    <xdr:to>
      <xdr:col>15</xdr:col>
      <xdr:colOff>101600</xdr:colOff>
      <xdr:row>76</xdr:row>
      <xdr:rowOff>89535</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781300" y="1301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81280</xdr:rowOff>
    </xdr:from>
    <xdr:ext cx="598805" cy="25908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542540" y="13111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202,706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74</xdr:row>
      <xdr:rowOff>12065</xdr:rowOff>
    </xdr:from>
    <xdr:to>
      <xdr:col>10</xdr:col>
      <xdr:colOff>114300</xdr:colOff>
      <xdr:row>76</xdr:row>
      <xdr:rowOff>24765</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04900" y="12699365"/>
          <a:ext cx="863600" cy="355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95885</xdr:rowOff>
    </xdr:from>
    <xdr:to>
      <xdr:col>10</xdr:col>
      <xdr:colOff>165100</xdr:colOff>
      <xdr:row>76</xdr:row>
      <xdr:rowOff>26670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17700" y="12954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17780</xdr:rowOff>
    </xdr:from>
    <xdr:ext cx="593090" cy="25273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673860" y="13047980"/>
          <a:ext cx="5930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208,524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52070</xdr:rowOff>
    </xdr:from>
    <xdr:to>
      <xdr:col>6</xdr:col>
      <xdr:colOff>38100</xdr:colOff>
      <xdr:row>77</xdr:row>
      <xdr:rowOff>153035</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54100" y="1325372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144780</xdr:rowOff>
    </xdr:from>
    <xdr:ext cx="593090" cy="26162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10260" y="13346430"/>
          <a:ext cx="59309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181,138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81915</xdr:rowOff>
    </xdr:from>
    <xdr:ext cx="756285" cy="26479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328160" y="13969365"/>
          <a:ext cx="756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81915</xdr:rowOff>
    </xdr:from>
    <xdr:ext cx="762000" cy="26479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51536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81915</xdr:rowOff>
    </xdr:from>
    <xdr:ext cx="756285" cy="26479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46680" y="13969365"/>
          <a:ext cx="756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81915</xdr:rowOff>
    </xdr:from>
    <xdr:ext cx="762000" cy="26479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7830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81915</xdr:rowOff>
    </xdr:from>
    <xdr:ext cx="762000" cy="26479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194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72</xdr:row>
      <xdr:rowOff>98425</xdr:rowOff>
    </xdr:from>
    <xdr:to>
      <xdr:col>24</xdr:col>
      <xdr:colOff>114300</xdr:colOff>
      <xdr:row>73</xdr:row>
      <xdr:rowOff>27940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462780" y="1244282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120650</xdr:rowOff>
    </xdr:from>
    <xdr:ext cx="598805" cy="254000"/>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564380" y="1229360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255,604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72</xdr:row>
      <xdr:rowOff>132715</xdr:rowOff>
    </xdr:from>
    <xdr:to>
      <xdr:col>20</xdr:col>
      <xdr:colOff>38100</xdr:colOff>
      <xdr:row>73</xdr:row>
      <xdr:rowOff>62230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649980" y="12477115"/>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71</xdr:row>
      <xdr:rowOff>79375</xdr:rowOff>
    </xdr:from>
    <xdr:ext cx="593090" cy="2584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06140" y="1225232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252,473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73</xdr:row>
      <xdr:rowOff>133985</xdr:rowOff>
    </xdr:from>
    <xdr:to>
      <xdr:col>15</xdr:col>
      <xdr:colOff>101600</xdr:colOff>
      <xdr:row>74</xdr:row>
      <xdr:rowOff>64135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781300" y="1264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72</xdr:row>
      <xdr:rowOff>80645</xdr:rowOff>
    </xdr:from>
    <xdr:ext cx="598805" cy="259080"/>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542540" y="124250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236,637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73</xdr:row>
      <xdr:rowOff>133350</xdr:rowOff>
    </xdr:from>
    <xdr:to>
      <xdr:col>10</xdr:col>
      <xdr:colOff>165100</xdr:colOff>
      <xdr:row>74</xdr:row>
      <xdr:rowOff>63500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177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72</xdr:row>
      <xdr:rowOff>80010</xdr:rowOff>
    </xdr:from>
    <xdr:ext cx="593090" cy="259080"/>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673860" y="1242441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236,663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75</xdr:row>
      <xdr:rowOff>145415</xdr:rowOff>
    </xdr:from>
    <xdr:to>
      <xdr:col>6</xdr:col>
      <xdr:colOff>38100</xdr:colOff>
      <xdr:row>76</xdr:row>
      <xdr:rowOff>75565</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54100" y="1300416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91440</xdr:rowOff>
    </xdr:from>
    <xdr:ext cx="593090" cy="257810"/>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10260" y="12778740"/>
          <a:ext cx="593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204,065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58420</xdr:rowOff>
    </xdr:from>
    <xdr:to>
      <xdr:col>28</xdr:col>
      <xdr:colOff>114300</xdr:colOff>
      <xdr:row>85</xdr:row>
      <xdr:rowOff>32385</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41680" y="14288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58420</xdr:rowOff>
    </xdr:from>
    <xdr:to>
      <xdr:col>12</xdr:col>
      <xdr:colOff>127000</xdr:colOff>
      <xdr:row>86</xdr:row>
      <xdr:rowOff>143510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6868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90805</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6868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58420</xdr:rowOff>
    </xdr:from>
    <xdr:to>
      <xdr:col>18</xdr:col>
      <xdr:colOff>0</xdr:colOff>
      <xdr:row>86</xdr:row>
      <xdr:rowOff>143510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85420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90805</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85420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58420</xdr:rowOff>
    </xdr:from>
    <xdr:to>
      <xdr:col>24</xdr:col>
      <xdr:colOff>0</xdr:colOff>
      <xdr:row>86</xdr:row>
      <xdr:rowOff>143510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29667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16</xdr:col>
      <xdr:colOff>0</xdr:colOff>
      <xdr:row>86</xdr:row>
      <xdr:rowOff>90805</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29667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49,688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26035</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41680" y="15113635"/>
          <a:ext cx="456438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6985</xdr:rowOff>
    </xdr:from>
    <xdr:ext cx="349885" cy="22796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08660" y="14923135"/>
          <a:ext cx="349885"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41680" y="1739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41680" y="1701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8920" cy="259080"/>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02920" y="16875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41680" y="1663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5630" cy="259080"/>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370" y="1649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41680" y="1625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5630" cy="25336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370" y="1611376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41680" y="1587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5630" cy="259080"/>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370" y="1573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65405</xdr:rowOff>
    </xdr:from>
    <xdr:to>
      <xdr:col>28</xdr:col>
      <xdr:colOff>114300</xdr:colOff>
      <xdr:row>90</xdr:row>
      <xdr:rowOff>65405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41680" y="15495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94615</xdr:rowOff>
    </xdr:from>
    <xdr:ext cx="595630" cy="26352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370" y="15353665"/>
          <a:ext cx="595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26035</xdr:rowOff>
    </xdr:from>
    <xdr:to>
      <xdr:col>28</xdr:col>
      <xdr:colOff>114300</xdr:colOff>
      <xdr:row>88</xdr:row>
      <xdr:rowOff>26035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41680" y="15113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55880</xdr:rowOff>
    </xdr:from>
    <xdr:ext cx="595630" cy="259080"/>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370" y="149720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26035</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41680" y="15113635"/>
          <a:ext cx="456438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66675</xdr:rowOff>
    </xdr:from>
    <xdr:to>
      <xdr:col>24</xdr:col>
      <xdr:colOff>62865</xdr:colOff>
      <xdr:row>98</xdr:row>
      <xdr:rowOff>83820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511675" y="15668625"/>
          <a:ext cx="1270" cy="1217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87630</xdr:rowOff>
    </xdr:from>
    <xdr:ext cx="534670" cy="25336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564380" y="168897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34,591</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83820</xdr:rowOff>
    </xdr:from>
    <xdr:to>
      <xdr:col>24</xdr:col>
      <xdr:colOff>152400</xdr:colOff>
      <xdr:row>98</xdr:row>
      <xdr:rowOff>83820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429760" y="168859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13335</xdr:rowOff>
    </xdr:from>
    <xdr:ext cx="598805" cy="261620"/>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564380" y="15443835"/>
          <a:ext cx="59880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354,107</a:t>
          </a:r>
          <a:endParaRPr kumimoji="1" lang="ja-JP" altLang="en-US" sz="1000" b="1">
            <a:latin typeface="ＭＳ Ｐゴシック"/>
          </a:endParaRPr>
        </a:p>
      </xdr:txBody>
    </xdr:sp>
    <xdr:clientData/>
  </xdr:oneCellAnchor>
  <xdr:twoCellAnchor>
    <xdr:from>
      <xdr:col>23</xdr:col>
      <xdr:colOff>165100</xdr:colOff>
      <xdr:row>91</xdr:row>
      <xdr:rowOff>66675</xdr:rowOff>
    </xdr:from>
    <xdr:to>
      <xdr:col>24</xdr:col>
      <xdr:colOff>152400</xdr:colOff>
      <xdr:row>91</xdr:row>
      <xdr:rowOff>66675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429760" y="156686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10795</xdr:rowOff>
    </xdr:from>
    <xdr:to>
      <xdr:col>24</xdr:col>
      <xdr:colOff>63500</xdr:colOff>
      <xdr:row>98</xdr:row>
      <xdr:rowOff>26035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00780" y="16812895"/>
          <a:ext cx="8128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6985</xdr:rowOff>
    </xdr:from>
    <xdr:ext cx="534670" cy="25336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564380" y="1646618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92,424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155575</xdr:rowOff>
    </xdr:from>
    <xdr:to>
      <xdr:col>24</xdr:col>
      <xdr:colOff>114300</xdr:colOff>
      <xdr:row>97</xdr:row>
      <xdr:rowOff>86360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462780" y="16614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107950</xdr:rowOff>
    </xdr:from>
    <xdr:to>
      <xdr:col>19</xdr:col>
      <xdr:colOff>177800</xdr:colOff>
      <xdr:row>98</xdr:row>
      <xdr:rowOff>26035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832100" y="16738600"/>
          <a:ext cx="86868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161925</xdr:rowOff>
    </xdr:from>
    <xdr:to>
      <xdr:col>20</xdr:col>
      <xdr:colOff>38100</xdr:colOff>
      <xdr:row>97</xdr:row>
      <xdr:rowOff>92075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649980" y="1662112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109220</xdr:rowOff>
    </xdr:from>
    <xdr:ext cx="528955" cy="25336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438525" y="1639697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90,913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107950</xdr:rowOff>
    </xdr:from>
    <xdr:to>
      <xdr:col>15</xdr:col>
      <xdr:colOff>50800</xdr:colOff>
      <xdr:row>97</xdr:row>
      <xdr:rowOff>133985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968500" y="16738600"/>
          <a:ext cx="8636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163195</xdr:rowOff>
    </xdr:from>
    <xdr:to>
      <xdr:col>15</xdr:col>
      <xdr:colOff>101600</xdr:colOff>
      <xdr:row>97</xdr:row>
      <xdr:rowOff>93345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781300" y="1662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109855</xdr:rowOff>
    </xdr:from>
    <xdr:ext cx="528955" cy="25336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574925" y="1639760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133985</xdr:rowOff>
    </xdr:from>
    <xdr:to>
      <xdr:col>10</xdr:col>
      <xdr:colOff>114300</xdr:colOff>
      <xdr:row>98</xdr:row>
      <xdr:rowOff>26035</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04900" y="16764635"/>
          <a:ext cx="8636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170180</xdr:rowOff>
    </xdr:from>
    <xdr:to>
      <xdr:col>10</xdr:col>
      <xdr:colOff>165100</xdr:colOff>
      <xdr:row>97</xdr:row>
      <xdr:rowOff>100330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17700" y="1662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116840</xdr:rowOff>
    </xdr:from>
    <xdr:ext cx="53467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06245" y="164045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88,665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67310</xdr:rowOff>
    </xdr:from>
    <xdr:to>
      <xdr:col>6</xdr:col>
      <xdr:colOff>38100</xdr:colOff>
      <xdr:row>97</xdr:row>
      <xdr:rowOff>168910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54100" y="1669796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13970</xdr:rowOff>
    </xdr:from>
    <xdr:ext cx="528955"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42645" y="164731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70,715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56285"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328160" y="17396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1536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6285"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6680" y="17396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830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194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97</xdr:row>
      <xdr:rowOff>132080</xdr:rowOff>
    </xdr:from>
    <xdr:to>
      <xdr:col>24</xdr:col>
      <xdr:colOff>114300</xdr:colOff>
      <xdr:row>98</xdr:row>
      <xdr:rowOff>61595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462780" y="16762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46355</xdr:rowOff>
    </xdr:from>
    <xdr:ext cx="534670" cy="259080"/>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564380" y="166770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53,820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146685</xdr:rowOff>
    </xdr:from>
    <xdr:to>
      <xdr:col>20</xdr:col>
      <xdr:colOff>38100</xdr:colOff>
      <xdr:row>98</xdr:row>
      <xdr:rowOff>76835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649980" y="1677733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67945</xdr:rowOff>
    </xdr:from>
    <xdr:ext cx="528955" cy="2584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438525" y="1687004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49,802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57150</xdr:rowOff>
    </xdr:from>
    <xdr:to>
      <xdr:col>15</xdr:col>
      <xdr:colOff>101600</xdr:colOff>
      <xdr:row>97</xdr:row>
      <xdr:rowOff>158750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781300" y="1668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149860</xdr:rowOff>
    </xdr:from>
    <xdr:ext cx="528955" cy="259080"/>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574925" y="167805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73,310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83185</xdr:rowOff>
    </xdr:from>
    <xdr:to>
      <xdr:col>10</xdr:col>
      <xdr:colOff>165100</xdr:colOff>
      <xdr:row>98</xdr:row>
      <xdr:rowOff>13335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17700" y="1671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5080</xdr:rowOff>
    </xdr:from>
    <xdr:ext cx="534670" cy="259080"/>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06245" y="16807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66,420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146685</xdr:rowOff>
    </xdr:from>
    <xdr:to>
      <xdr:col>6</xdr:col>
      <xdr:colOff>38100</xdr:colOff>
      <xdr:row>98</xdr:row>
      <xdr:rowOff>76835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54100" y="1677733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67945</xdr:rowOff>
    </xdr:from>
    <xdr:ext cx="528955" cy="2584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42645" y="1687004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49,887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31115</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431280" y="400050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55320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55320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54380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54380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65632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65632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431280" y="4826000"/>
          <a:ext cx="4559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4170" cy="2203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93180" y="4635500"/>
          <a:ext cx="3441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431280" y="7112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431280" y="66548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167640</xdr:rowOff>
    </xdr:from>
    <xdr:ext cx="243205" cy="254000"/>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87440" y="6511290"/>
          <a:ext cx="2432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431280" y="61976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61645" cy="252730"/>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5974080" y="6055360"/>
          <a:ext cx="46164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431280" y="57404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61645" cy="254000"/>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5974080" y="5598160"/>
          <a:ext cx="46164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431280" y="52832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167640</xdr:rowOff>
    </xdr:from>
    <xdr:ext cx="461645" cy="254000"/>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5974080" y="5139690"/>
          <a:ext cx="46164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431280" y="4826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1645" cy="252730"/>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5974080" y="4683760"/>
          <a:ext cx="46164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431280" y="4826000"/>
          <a:ext cx="4559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31</xdr:row>
      <xdr:rowOff>133350</xdr:rowOff>
    </xdr:from>
    <xdr:to>
      <xdr:col>54</xdr:col>
      <xdr:colOff>185420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198100" y="5448300"/>
          <a:ext cx="0" cy="1206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3840" cy="252730"/>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248900" y="6658610"/>
          <a:ext cx="24384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114280" y="66548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80010</xdr:rowOff>
    </xdr:from>
    <xdr:ext cx="464185" cy="259080"/>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248900" y="52235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5,279</a:t>
          </a:r>
          <a:endParaRPr kumimoji="1" lang="ja-JP" altLang="en-US" sz="1000" b="1">
            <a:latin typeface="ＭＳ Ｐゴシック"/>
          </a:endParaRPr>
        </a:p>
      </xdr:txBody>
    </xdr:sp>
    <xdr:clientData/>
  </xdr:oneCellAnchor>
  <xdr:twoCellAnchor>
    <xdr:from>
      <xdr:col>54</xdr:col>
      <xdr:colOff>101600</xdr:colOff>
      <xdr:row>31</xdr:row>
      <xdr:rowOff>133350</xdr:rowOff>
    </xdr:from>
    <xdr:to>
      <xdr:col>55</xdr:col>
      <xdr:colOff>88900</xdr:colOff>
      <xdr:row>31</xdr:row>
      <xdr:rowOff>133350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114280" y="54483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55245</xdr:rowOff>
    </xdr:from>
    <xdr:to>
      <xdr:col>55</xdr:col>
      <xdr:colOff>0</xdr:colOff>
      <xdr:row>38</xdr:row>
      <xdr:rowOff>55880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385300" y="6570345"/>
          <a:ext cx="8128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4445</xdr:rowOff>
    </xdr:from>
    <xdr:ext cx="372745" cy="259080"/>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248900" y="6348095"/>
          <a:ext cx="37274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153035</xdr:rowOff>
    </xdr:from>
    <xdr:to>
      <xdr:col>55</xdr:col>
      <xdr:colOff>50800</xdr:colOff>
      <xdr:row>38</xdr:row>
      <xdr:rowOff>83820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152380" y="6496685"/>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27940</xdr:rowOff>
    </xdr:from>
    <xdr:to>
      <xdr:col>50</xdr:col>
      <xdr:colOff>114300</xdr:colOff>
      <xdr:row>38</xdr:row>
      <xdr:rowOff>55245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521700" y="6543040"/>
          <a:ext cx="8636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153670</xdr:rowOff>
    </xdr:from>
    <xdr:to>
      <xdr:col>50</xdr:col>
      <xdr:colOff>165100</xdr:colOff>
      <xdr:row>38</xdr:row>
      <xdr:rowOff>83820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334500" y="649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100965</xdr:rowOff>
    </xdr:from>
    <xdr:ext cx="378460" cy="254000"/>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201150" y="6273165"/>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19685</xdr:rowOff>
    </xdr:from>
    <xdr:to>
      <xdr:col>45</xdr:col>
      <xdr:colOff>177800</xdr:colOff>
      <xdr:row>38</xdr:row>
      <xdr:rowOff>27940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653020" y="6534785"/>
          <a:ext cx="86868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145415</xdr:rowOff>
    </xdr:from>
    <xdr:to>
      <xdr:col>46</xdr:col>
      <xdr:colOff>38100</xdr:colOff>
      <xdr:row>38</xdr:row>
      <xdr:rowOff>75565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470900" y="648906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91440</xdr:rowOff>
    </xdr:from>
    <xdr:ext cx="378460" cy="257810"/>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337550" y="626364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8890</xdr:rowOff>
    </xdr:from>
    <xdr:to>
      <xdr:col>41</xdr:col>
      <xdr:colOff>50800</xdr:colOff>
      <xdr:row>38</xdr:row>
      <xdr:rowOff>19685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789420" y="6523990"/>
          <a:ext cx="8636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141605</xdr:rowOff>
    </xdr:from>
    <xdr:to>
      <xdr:col>41</xdr:col>
      <xdr:colOff>101600</xdr:colOff>
      <xdr:row>38</xdr:row>
      <xdr:rowOff>71755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60222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63500</xdr:rowOff>
    </xdr:from>
    <xdr:ext cx="372745" cy="25400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468870" y="6578600"/>
          <a:ext cx="37274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121920</xdr:rowOff>
    </xdr:from>
    <xdr:to>
      <xdr:col>36</xdr:col>
      <xdr:colOff>165100</xdr:colOff>
      <xdr:row>38</xdr:row>
      <xdr:rowOff>52705</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738620" y="646557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68580</xdr:rowOff>
    </xdr:from>
    <xdr:ext cx="378460" cy="25781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605270" y="624078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01268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19988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33628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56285"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467600" y="7109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604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4445</xdr:rowOff>
    </xdr:from>
    <xdr:to>
      <xdr:col>55</xdr:col>
      <xdr:colOff>50800</xdr:colOff>
      <xdr:row>38</xdr:row>
      <xdr:rowOff>106045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152380" y="651954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132080</xdr:rowOff>
    </xdr:from>
    <xdr:ext cx="372745" cy="254000"/>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248900" y="6475730"/>
          <a:ext cx="37274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3810</xdr:rowOff>
    </xdr:from>
    <xdr:to>
      <xdr:col>50</xdr:col>
      <xdr:colOff>165100</xdr:colOff>
      <xdr:row>38</xdr:row>
      <xdr:rowOff>105410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334500" y="651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96520</xdr:rowOff>
    </xdr:from>
    <xdr:ext cx="378460" cy="259080"/>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201150" y="66116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148590</xdr:rowOff>
    </xdr:from>
    <xdr:to>
      <xdr:col>46</xdr:col>
      <xdr:colOff>38100</xdr:colOff>
      <xdr:row>38</xdr:row>
      <xdr:rowOff>79375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470900" y="6492240"/>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38</xdr:row>
      <xdr:rowOff>69850</xdr:rowOff>
    </xdr:from>
    <xdr:ext cx="378460" cy="257810"/>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337550" y="658495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139700</xdr:rowOff>
    </xdr:from>
    <xdr:to>
      <xdr:col>41</xdr:col>
      <xdr:colOff>101600</xdr:colOff>
      <xdr:row>38</xdr:row>
      <xdr:rowOff>69850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60222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86995</xdr:rowOff>
    </xdr:from>
    <xdr:ext cx="372745" cy="252730"/>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468870" y="6259195"/>
          <a:ext cx="37274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128905</xdr:rowOff>
    </xdr:from>
    <xdr:to>
      <xdr:col>36</xdr:col>
      <xdr:colOff>165100</xdr:colOff>
      <xdr:row>38</xdr:row>
      <xdr:rowOff>59055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738620" y="64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50165</xdr:rowOff>
    </xdr:from>
    <xdr:ext cx="378460" cy="257810"/>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605270" y="656526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31115</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431280" y="742950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55320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55320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54380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54380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65632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65632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35,581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431280" y="8255000"/>
          <a:ext cx="4559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4170" cy="2203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93180" y="8064500"/>
          <a:ext cx="3441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431280" y="10541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431280" y="100838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167640</xdr:rowOff>
    </xdr:from>
    <xdr:ext cx="243205" cy="254000"/>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87440" y="9940290"/>
          <a:ext cx="2432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431280" y="96266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95630" cy="252730"/>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850890" y="948436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431280" y="91694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95630" cy="254000"/>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850890" y="90271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431280" y="87122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167640</xdr:rowOff>
    </xdr:from>
    <xdr:ext cx="595630" cy="254000"/>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5850890" y="856869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431280" y="8255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5630" cy="252730"/>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5850890" y="811276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431280" y="8255000"/>
          <a:ext cx="4559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52</xdr:row>
      <xdr:rowOff>21590</xdr:rowOff>
    </xdr:from>
    <xdr:to>
      <xdr:col>54</xdr:col>
      <xdr:colOff>185420</xdr:colOff>
      <xdr:row>58</xdr:row>
      <xdr:rowOff>56515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198100" y="8936990"/>
          <a:ext cx="0" cy="1063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59690</xdr:rowOff>
    </xdr:from>
    <xdr:ext cx="528955" cy="259080"/>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248900" y="100037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18,183</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56515</xdr:rowOff>
    </xdr:from>
    <xdr:to>
      <xdr:col>55</xdr:col>
      <xdr:colOff>88900</xdr:colOff>
      <xdr:row>58</xdr:row>
      <xdr:rowOff>56515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114280" y="100006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139700</xdr:rowOff>
    </xdr:from>
    <xdr:ext cx="593090" cy="2584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248900" y="8712200"/>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250,892</a:t>
          </a:r>
          <a:endParaRPr kumimoji="1" lang="ja-JP" altLang="en-US" sz="1000" b="1">
            <a:latin typeface="ＭＳ Ｐゴシック"/>
          </a:endParaRPr>
        </a:p>
      </xdr:txBody>
    </xdr:sp>
    <xdr:clientData/>
  </xdr:oneCellAnchor>
  <xdr:twoCellAnchor>
    <xdr:from>
      <xdr:col>54</xdr:col>
      <xdr:colOff>101600</xdr:colOff>
      <xdr:row>52</xdr:row>
      <xdr:rowOff>21590</xdr:rowOff>
    </xdr:from>
    <xdr:to>
      <xdr:col>55</xdr:col>
      <xdr:colOff>88900</xdr:colOff>
      <xdr:row>52</xdr:row>
      <xdr:rowOff>21590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114280" y="89369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46990</xdr:rowOff>
    </xdr:from>
    <xdr:to>
      <xdr:col>55</xdr:col>
      <xdr:colOff>0</xdr:colOff>
      <xdr:row>57</xdr:row>
      <xdr:rowOff>80010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385300" y="9819640"/>
          <a:ext cx="8128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118110</xdr:rowOff>
    </xdr:from>
    <xdr:ext cx="528955" cy="259080"/>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248900" y="9547860"/>
          <a:ext cx="5289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73,477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95250</xdr:rowOff>
    </xdr:from>
    <xdr:to>
      <xdr:col>55</xdr:col>
      <xdr:colOff>50800</xdr:colOff>
      <xdr:row>57</xdr:row>
      <xdr:rowOff>26035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152380" y="9696450"/>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48895</xdr:rowOff>
    </xdr:from>
    <xdr:to>
      <xdr:col>50</xdr:col>
      <xdr:colOff>114300</xdr:colOff>
      <xdr:row>57</xdr:row>
      <xdr:rowOff>46990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521700" y="9650095"/>
          <a:ext cx="863600" cy="169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117475</xdr:rowOff>
    </xdr:from>
    <xdr:to>
      <xdr:col>50</xdr:col>
      <xdr:colOff>165100</xdr:colOff>
      <xdr:row>57</xdr:row>
      <xdr:rowOff>46990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334500" y="971867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64135</xdr:rowOff>
    </xdr:from>
    <xdr:ext cx="534670" cy="254000"/>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123045" y="949388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68,749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48895</xdr:rowOff>
    </xdr:from>
    <xdr:to>
      <xdr:col>45</xdr:col>
      <xdr:colOff>177800</xdr:colOff>
      <xdr:row>57</xdr:row>
      <xdr:rowOff>121920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653020" y="9650095"/>
          <a:ext cx="868680" cy="244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86360</xdr:rowOff>
    </xdr:from>
    <xdr:to>
      <xdr:col>46</xdr:col>
      <xdr:colOff>38100</xdr:colOff>
      <xdr:row>57</xdr:row>
      <xdr:rowOff>15875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470900" y="968756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7620</xdr:rowOff>
    </xdr:from>
    <xdr:ext cx="528955" cy="254000"/>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259445" y="9780270"/>
          <a:ext cx="5289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75,492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56515</xdr:rowOff>
    </xdr:from>
    <xdr:to>
      <xdr:col>41</xdr:col>
      <xdr:colOff>50800</xdr:colOff>
      <xdr:row>57</xdr:row>
      <xdr:rowOff>121920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789420" y="9829165"/>
          <a:ext cx="8636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100965</xdr:rowOff>
    </xdr:from>
    <xdr:to>
      <xdr:col>41</xdr:col>
      <xdr:colOff>101600</xdr:colOff>
      <xdr:row>57</xdr:row>
      <xdr:rowOff>30480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602220" y="970216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46990</xdr:rowOff>
    </xdr:from>
    <xdr:ext cx="528955" cy="2584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395845" y="9476740"/>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72,391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102235</xdr:rowOff>
    </xdr:from>
    <xdr:to>
      <xdr:col>36</xdr:col>
      <xdr:colOff>165100</xdr:colOff>
      <xdr:row>57</xdr:row>
      <xdr:rowOff>32385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738620" y="970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48895</xdr:rowOff>
    </xdr:from>
    <xdr:ext cx="534670" cy="2584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527165" y="94786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71,895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01268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19988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33628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56285" cy="25908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467600" y="10538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604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29210</xdr:rowOff>
    </xdr:from>
    <xdr:to>
      <xdr:col>55</xdr:col>
      <xdr:colOff>50800</xdr:colOff>
      <xdr:row>57</xdr:row>
      <xdr:rowOff>130175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152380" y="980186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7620</xdr:rowOff>
    </xdr:from>
    <xdr:ext cx="528955" cy="254000"/>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248900" y="9780270"/>
          <a:ext cx="5289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50,522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167640</xdr:rowOff>
    </xdr:from>
    <xdr:to>
      <xdr:col>50</xdr:col>
      <xdr:colOff>165100</xdr:colOff>
      <xdr:row>57</xdr:row>
      <xdr:rowOff>98425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334500" y="976884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88900</xdr:rowOff>
    </xdr:from>
    <xdr:ext cx="534670" cy="25273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123045" y="986155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57,707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55</xdr:row>
      <xdr:rowOff>167640</xdr:rowOff>
    </xdr:from>
    <xdr:to>
      <xdr:col>46</xdr:col>
      <xdr:colOff>38100</xdr:colOff>
      <xdr:row>56</xdr:row>
      <xdr:rowOff>100330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470900" y="9597390"/>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117475</xdr:rowOff>
    </xdr:from>
    <xdr:ext cx="528955" cy="259080"/>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259445" y="937577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94,654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71120</xdr:rowOff>
    </xdr:from>
    <xdr:to>
      <xdr:col>41</xdr:col>
      <xdr:colOff>101600</xdr:colOff>
      <xdr:row>58</xdr:row>
      <xdr:rowOff>1270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602220" y="98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163830</xdr:rowOff>
    </xdr:from>
    <xdr:ext cx="528955" cy="257810"/>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395845" y="9936480"/>
          <a:ext cx="528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41,256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5080</xdr:rowOff>
    </xdr:from>
    <xdr:to>
      <xdr:col>36</xdr:col>
      <xdr:colOff>165100</xdr:colOff>
      <xdr:row>57</xdr:row>
      <xdr:rowOff>106680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738620" y="977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98425</xdr:rowOff>
    </xdr:from>
    <xdr:ext cx="534670" cy="254000"/>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527165" y="987107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55,707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31115</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431280" y="1085850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553200" y="1120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553200" y="1140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543800" y="1120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543800" y="1140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656320" y="1120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656320" y="1140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20,780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84455</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431280" y="11684000"/>
          <a:ext cx="455930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4170" cy="2203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93180" y="11493500"/>
          <a:ext cx="3441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84455</xdr:rowOff>
    </xdr:from>
    <xdr:to>
      <xdr:col>59</xdr:col>
      <xdr:colOff>50800</xdr:colOff>
      <xdr:row>81</xdr:row>
      <xdr:rowOff>84455</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431280" y="13971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101600</xdr:rowOff>
    </xdr:from>
    <xdr:to>
      <xdr:col>59</xdr:col>
      <xdr:colOff>50800</xdr:colOff>
      <xdr:row>79</xdr:row>
      <xdr:rowOff>101600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431280" y="136461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130810</xdr:rowOff>
    </xdr:from>
    <xdr:ext cx="243205" cy="264160"/>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187440" y="13503910"/>
          <a:ext cx="2432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431280" y="133165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144145</xdr:rowOff>
    </xdr:from>
    <xdr:ext cx="595630" cy="254000"/>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5850890" y="13174345"/>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130810</xdr:rowOff>
    </xdr:from>
    <xdr:to>
      <xdr:col>59</xdr:col>
      <xdr:colOff>50800</xdr:colOff>
      <xdr:row>75</xdr:row>
      <xdr:rowOff>130810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431280" y="1298956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74</xdr:row>
      <xdr:rowOff>160020</xdr:rowOff>
    </xdr:from>
    <xdr:ext cx="595630" cy="259080"/>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5850890" y="128473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431280" y="126638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5080</xdr:rowOff>
    </xdr:from>
    <xdr:ext cx="595630" cy="259080"/>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5850890" y="125209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163830</xdr:rowOff>
    </xdr:from>
    <xdr:to>
      <xdr:col>59</xdr:col>
      <xdr:colOff>50800</xdr:colOff>
      <xdr:row>71</xdr:row>
      <xdr:rowOff>163830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431280" y="123367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22225</xdr:rowOff>
    </xdr:from>
    <xdr:ext cx="595630" cy="2584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5850890" y="12195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431280" y="120103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37465</xdr:rowOff>
    </xdr:from>
    <xdr:ext cx="595630" cy="259080"/>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5850890" y="1186751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431280" y="11684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5630" cy="252730"/>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5850890" y="1154176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84455</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431280" y="11684000"/>
          <a:ext cx="455930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70</xdr:row>
      <xdr:rowOff>21590</xdr:rowOff>
    </xdr:from>
    <xdr:to>
      <xdr:col>54</xdr:col>
      <xdr:colOff>185420</xdr:colOff>
      <xdr:row>79</xdr:row>
      <xdr:rowOff>92075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198100" y="12023090"/>
          <a:ext cx="0" cy="1613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95885</xdr:rowOff>
    </xdr:from>
    <xdr:ext cx="464185" cy="265430"/>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248900" y="13640435"/>
          <a:ext cx="46418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2,723</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92075</xdr:rowOff>
    </xdr:from>
    <xdr:to>
      <xdr:col>55</xdr:col>
      <xdr:colOff>88900</xdr:colOff>
      <xdr:row>79</xdr:row>
      <xdr:rowOff>92075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114280" y="136366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139700</xdr:rowOff>
    </xdr:from>
    <xdr:ext cx="593090" cy="2584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248900" y="11798300"/>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496,200</a:t>
          </a:r>
          <a:endParaRPr kumimoji="1" lang="ja-JP" altLang="en-US" sz="1000" b="1">
            <a:latin typeface="ＭＳ Ｐゴシック"/>
          </a:endParaRPr>
        </a:p>
      </xdr:txBody>
    </xdr:sp>
    <xdr:clientData/>
  </xdr:oneCellAnchor>
  <xdr:twoCellAnchor>
    <xdr:from>
      <xdr:col>54</xdr:col>
      <xdr:colOff>101600</xdr:colOff>
      <xdr:row>70</xdr:row>
      <xdr:rowOff>21590</xdr:rowOff>
    </xdr:from>
    <xdr:to>
      <xdr:col>55</xdr:col>
      <xdr:colOff>88900</xdr:colOff>
      <xdr:row>70</xdr:row>
      <xdr:rowOff>21590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114280" y="120230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137795</xdr:rowOff>
    </xdr:from>
    <xdr:to>
      <xdr:col>55</xdr:col>
      <xdr:colOff>0</xdr:colOff>
      <xdr:row>78</xdr:row>
      <xdr:rowOff>161290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385300" y="13510895"/>
          <a:ext cx="8128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75565</xdr:rowOff>
    </xdr:from>
    <xdr:ext cx="528955" cy="26225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248900" y="13277215"/>
          <a:ext cx="528955"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51,100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53975</xdr:rowOff>
    </xdr:from>
    <xdr:to>
      <xdr:col>55</xdr:col>
      <xdr:colOff>50800</xdr:colOff>
      <xdr:row>78</xdr:row>
      <xdr:rowOff>158115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152380" y="13427075"/>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137795</xdr:rowOff>
    </xdr:from>
    <xdr:to>
      <xdr:col>50</xdr:col>
      <xdr:colOff>114300</xdr:colOff>
      <xdr:row>78</xdr:row>
      <xdr:rowOff>161925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521700" y="13510895"/>
          <a:ext cx="8636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59055</xdr:rowOff>
    </xdr:from>
    <xdr:to>
      <xdr:col>50</xdr:col>
      <xdr:colOff>165100</xdr:colOff>
      <xdr:row>78</xdr:row>
      <xdr:rowOff>162560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334500" y="1343215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3810</xdr:rowOff>
    </xdr:from>
    <xdr:ext cx="534670" cy="26098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123045" y="13205460"/>
          <a:ext cx="53467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49,613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161925</xdr:rowOff>
    </xdr:from>
    <xdr:to>
      <xdr:col>45</xdr:col>
      <xdr:colOff>177800</xdr:colOff>
      <xdr:row>79</xdr:row>
      <xdr:rowOff>20955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653020" y="13535025"/>
          <a:ext cx="86868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57785</xdr:rowOff>
    </xdr:from>
    <xdr:to>
      <xdr:col>46</xdr:col>
      <xdr:colOff>38100</xdr:colOff>
      <xdr:row>78</xdr:row>
      <xdr:rowOff>161925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470900" y="13430885"/>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2540</xdr:rowOff>
    </xdr:from>
    <xdr:ext cx="528955" cy="26098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259445" y="13204190"/>
          <a:ext cx="52895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19685</xdr:rowOff>
    </xdr:from>
    <xdr:to>
      <xdr:col>41</xdr:col>
      <xdr:colOff>50800</xdr:colOff>
      <xdr:row>79</xdr:row>
      <xdr:rowOff>20955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789420" y="13564235"/>
          <a:ext cx="8636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64770</xdr:rowOff>
    </xdr:from>
    <xdr:to>
      <xdr:col>41</xdr:col>
      <xdr:colOff>101600</xdr:colOff>
      <xdr:row>78</xdr:row>
      <xdr:rowOff>168275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602220" y="1343787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8890</xdr:rowOff>
    </xdr:from>
    <xdr:ext cx="528955" cy="26035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395845" y="13210540"/>
          <a:ext cx="528955"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69215</xdr:rowOff>
    </xdr:from>
    <xdr:to>
      <xdr:col>36</xdr:col>
      <xdr:colOff>165100</xdr:colOff>
      <xdr:row>78</xdr:row>
      <xdr:rowOff>171450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738620" y="13442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13970</xdr:rowOff>
    </xdr:from>
    <xdr:ext cx="534670" cy="25971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527165" y="13215620"/>
          <a:ext cx="53467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46,487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81915</xdr:rowOff>
    </xdr:from>
    <xdr:ext cx="762000" cy="26479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0126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81915</xdr:rowOff>
    </xdr:from>
    <xdr:ext cx="762000" cy="26479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1998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81915</xdr:rowOff>
    </xdr:from>
    <xdr:ext cx="762000" cy="26479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3362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81915</xdr:rowOff>
    </xdr:from>
    <xdr:ext cx="756285" cy="26479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467600" y="13969365"/>
          <a:ext cx="756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81915</xdr:rowOff>
    </xdr:from>
    <xdr:ext cx="762000" cy="26479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6040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109220</xdr:rowOff>
    </xdr:from>
    <xdr:to>
      <xdr:col>55</xdr:col>
      <xdr:colOff>50800</xdr:colOff>
      <xdr:row>79</xdr:row>
      <xdr:rowOff>37465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152380" y="1348232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31750</xdr:rowOff>
    </xdr:from>
    <xdr:ext cx="528955" cy="260350"/>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248900" y="13404850"/>
          <a:ext cx="528955"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34,541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86360</xdr:rowOff>
    </xdr:from>
    <xdr:to>
      <xdr:col>50</xdr:col>
      <xdr:colOff>165100</xdr:colOff>
      <xdr:row>79</xdr:row>
      <xdr:rowOff>13970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334500" y="134594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79</xdr:row>
      <xdr:rowOff>5080</xdr:rowOff>
    </xdr:from>
    <xdr:ext cx="534670" cy="265430"/>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123045" y="13549630"/>
          <a:ext cx="53467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41,645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110490</xdr:rowOff>
    </xdr:from>
    <xdr:to>
      <xdr:col>46</xdr:col>
      <xdr:colOff>38100</xdr:colOff>
      <xdr:row>79</xdr:row>
      <xdr:rowOff>38735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470900" y="1348359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79</xdr:row>
      <xdr:rowOff>29845</xdr:rowOff>
    </xdr:from>
    <xdr:ext cx="528955" cy="26225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259445" y="13574395"/>
          <a:ext cx="5289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34,245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144145</xdr:rowOff>
    </xdr:from>
    <xdr:to>
      <xdr:col>41</xdr:col>
      <xdr:colOff>101600</xdr:colOff>
      <xdr:row>79</xdr:row>
      <xdr:rowOff>72390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602220" y="135172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79</xdr:row>
      <xdr:rowOff>64135</xdr:rowOff>
    </xdr:from>
    <xdr:ext cx="528955" cy="26225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395845" y="13608685"/>
          <a:ext cx="5289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24,055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143510</xdr:rowOff>
    </xdr:from>
    <xdr:to>
      <xdr:col>36</xdr:col>
      <xdr:colOff>165100</xdr:colOff>
      <xdr:row>79</xdr:row>
      <xdr:rowOff>71120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738620" y="135166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79</xdr:row>
      <xdr:rowOff>62230</xdr:rowOff>
    </xdr:from>
    <xdr:ext cx="534670" cy="265430"/>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527165" y="13606780"/>
          <a:ext cx="53467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24,414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58420</xdr:rowOff>
    </xdr:from>
    <xdr:to>
      <xdr:col>59</xdr:col>
      <xdr:colOff>50800</xdr:colOff>
      <xdr:row>85</xdr:row>
      <xdr:rowOff>32385</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431280" y="14288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58420</xdr:rowOff>
    </xdr:from>
    <xdr:to>
      <xdr:col>43</xdr:col>
      <xdr:colOff>63500</xdr:colOff>
      <xdr:row>86</xdr:row>
      <xdr:rowOff>143510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55320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90805</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55320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58420</xdr:rowOff>
    </xdr:from>
    <xdr:to>
      <xdr:col>48</xdr:col>
      <xdr:colOff>127000</xdr:colOff>
      <xdr:row>86</xdr:row>
      <xdr:rowOff>143510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54380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90805</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54380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58420</xdr:rowOff>
    </xdr:from>
    <xdr:to>
      <xdr:col>54</xdr:col>
      <xdr:colOff>127000</xdr:colOff>
      <xdr:row>86</xdr:row>
      <xdr:rowOff>143510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6563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46</xdr:col>
      <xdr:colOff>127000</xdr:colOff>
      <xdr:row>86</xdr:row>
      <xdr:rowOff>90805</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6563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64,647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26035</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431280" y="15113635"/>
          <a:ext cx="455930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6985</xdr:rowOff>
    </xdr:from>
    <xdr:ext cx="344170" cy="22796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93180" y="14923135"/>
          <a:ext cx="34417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431280" y="17399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3205" cy="25336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187440" y="17256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99060</xdr:rowOff>
    </xdr:from>
    <xdr:to>
      <xdr:col>59</xdr:col>
      <xdr:colOff>50800</xdr:colOff>
      <xdr:row>99</xdr:row>
      <xdr:rowOff>99060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431280" y="170726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128270</xdr:rowOff>
    </xdr:from>
    <xdr:ext cx="525780" cy="259080"/>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5025" y="1693037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431280" y="167455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25780" cy="25336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5025" y="16603345"/>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431280" y="164198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25780" cy="259080"/>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5025" y="1627695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431280" y="160928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6350</xdr:rowOff>
    </xdr:from>
    <xdr:ext cx="595630" cy="25336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850890" y="1595120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431280" y="1576641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5630" cy="2584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850890" y="15624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9525</xdr:rowOff>
    </xdr:from>
    <xdr:to>
      <xdr:col>59</xdr:col>
      <xdr:colOff>50800</xdr:colOff>
      <xdr:row>90</xdr:row>
      <xdr:rowOff>9525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431280" y="154400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38735</xdr:rowOff>
    </xdr:from>
    <xdr:ext cx="595630" cy="265430"/>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5850890" y="15297785"/>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26035</xdr:rowOff>
    </xdr:from>
    <xdr:to>
      <xdr:col>59</xdr:col>
      <xdr:colOff>50800</xdr:colOff>
      <xdr:row>88</xdr:row>
      <xdr:rowOff>26035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431280" y="15113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55880</xdr:rowOff>
    </xdr:from>
    <xdr:ext cx="595630" cy="259080"/>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5850890" y="149720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26035</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431280" y="15113635"/>
          <a:ext cx="455930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90</xdr:row>
      <xdr:rowOff>24765</xdr:rowOff>
    </xdr:from>
    <xdr:to>
      <xdr:col>54</xdr:col>
      <xdr:colOff>185420</xdr:colOff>
      <xdr:row>98</xdr:row>
      <xdr:rowOff>57785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198100" y="15455265"/>
          <a:ext cx="0" cy="140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61595</xdr:rowOff>
    </xdr:from>
    <xdr:ext cx="528955" cy="259080"/>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248900" y="1686369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49,508</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57785</xdr:rowOff>
    </xdr:from>
    <xdr:to>
      <xdr:col>55</xdr:col>
      <xdr:colOff>88900</xdr:colOff>
      <xdr:row>98</xdr:row>
      <xdr:rowOff>57785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114280" y="168598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145415</xdr:rowOff>
    </xdr:from>
    <xdr:ext cx="593090" cy="26098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248900" y="15233015"/>
          <a:ext cx="59309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178,624</a:t>
          </a:r>
          <a:endParaRPr kumimoji="1" lang="ja-JP" altLang="en-US" sz="1000" b="1">
            <a:latin typeface="ＭＳ Ｐゴシック"/>
          </a:endParaRPr>
        </a:p>
      </xdr:txBody>
    </xdr:sp>
    <xdr:clientData/>
  </xdr:oneCellAnchor>
  <xdr:twoCellAnchor>
    <xdr:from>
      <xdr:col>54</xdr:col>
      <xdr:colOff>101600</xdr:colOff>
      <xdr:row>90</xdr:row>
      <xdr:rowOff>24765</xdr:rowOff>
    </xdr:from>
    <xdr:to>
      <xdr:col>55</xdr:col>
      <xdr:colOff>88900</xdr:colOff>
      <xdr:row>90</xdr:row>
      <xdr:rowOff>24765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114280" y="154552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123190</xdr:rowOff>
    </xdr:from>
    <xdr:to>
      <xdr:col>55</xdr:col>
      <xdr:colOff>0</xdr:colOff>
      <xdr:row>97</xdr:row>
      <xdr:rowOff>123825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385300" y="16753840"/>
          <a:ext cx="8128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63500</xdr:rowOff>
    </xdr:from>
    <xdr:ext cx="528955" cy="25336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248900" y="16179800"/>
          <a:ext cx="52895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93,765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40640</xdr:rowOff>
    </xdr:from>
    <xdr:to>
      <xdr:col>55</xdr:col>
      <xdr:colOff>50800</xdr:colOff>
      <xdr:row>95</xdr:row>
      <xdr:rowOff>141605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152380" y="1632839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132080</xdr:rowOff>
    </xdr:from>
    <xdr:to>
      <xdr:col>50</xdr:col>
      <xdr:colOff>114300</xdr:colOff>
      <xdr:row>97</xdr:row>
      <xdr:rowOff>123190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521700" y="16591280"/>
          <a:ext cx="863600" cy="162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136525</xdr:rowOff>
    </xdr:from>
    <xdr:to>
      <xdr:col>50</xdr:col>
      <xdr:colOff>165100</xdr:colOff>
      <xdr:row>96</xdr:row>
      <xdr:rowOff>66675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334500" y="1642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83185</xdr:rowOff>
    </xdr:from>
    <xdr:ext cx="534670" cy="25908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123045" y="161994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84,866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132080</xdr:rowOff>
    </xdr:from>
    <xdr:to>
      <xdr:col>45</xdr:col>
      <xdr:colOff>177800</xdr:colOff>
      <xdr:row>96</xdr:row>
      <xdr:rowOff>150495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653020" y="16591280"/>
          <a:ext cx="86868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149860</xdr:rowOff>
    </xdr:from>
    <xdr:to>
      <xdr:col>46</xdr:col>
      <xdr:colOff>38100</xdr:colOff>
      <xdr:row>96</xdr:row>
      <xdr:rowOff>80010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470900" y="1643761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96520</xdr:rowOff>
    </xdr:from>
    <xdr:ext cx="528955"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259445" y="162128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83,650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150495</xdr:rowOff>
    </xdr:from>
    <xdr:to>
      <xdr:col>41</xdr:col>
      <xdr:colOff>50800</xdr:colOff>
      <xdr:row>96</xdr:row>
      <xdr:rowOff>154940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789420" y="16609695"/>
          <a:ext cx="8636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167640</xdr:rowOff>
    </xdr:from>
    <xdr:to>
      <xdr:col>41</xdr:col>
      <xdr:colOff>101600</xdr:colOff>
      <xdr:row>96</xdr:row>
      <xdr:rowOff>97790</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602220" y="1645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114300</xdr:rowOff>
    </xdr:from>
    <xdr:ext cx="528955"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395845" y="162306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82,037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168910</xdr:rowOff>
    </xdr:from>
    <xdr:to>
      <xdr:col>36</xdr:col>
      <xdr:colOff>165100</xdr:colOff>
      <xdr:row>96</xdr:row>
      <xdr:rowOff>99060</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738620" y="1645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115570</xdr:rowOff>
    </xdr:from>
    <xdr:ext cx="53467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527165" y="162318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81,900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0126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1998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3362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6285"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467600" y="17396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604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73025</xdr:rowOff>
    </xdr:from>
    <xdr:to>
      <xdr:col>55</xdr:col>
      <xdr:colOff>50800</xdr:colOff>
      <xdr:row>98</xdr:row>
      <xdr:rowOff>3175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152380" y="1670367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159385</xdr:rowOff>
    </xdr:from>
    <xdr:ext cx="528955" cy="2584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248900" y="1661858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59,231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72390</xdr:rowOff>
    </xdr:from>
    <xdr:to>
      <xdr:col>50</xdr:col>
      <xdr:colOff>165100</xdr:colOff>
      <xdr:row>98</xdr:row>
      <xdr:rowOff>2540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334500" y="1670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165100</xdr:rowOff>
    </xdr:from>
    <xdr:ext cx="534670" cy="259080"/>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123045" y="16795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59,251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80645</xdr:rowOff>
    </xdr:from>
    <xdr:to>
      <xdr:col>46</xdr:col>
      <xdr:colOff>38100</xdr:colOff>
      <xdr:row>97</xdr:row>
      <xdr:rowOff>10795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470900" y="1653984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1905</xdr:rowOff>
    </xdr:from>
    <xdr:ext cx="528955" cy="259080"/>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259445" y="1663255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74,277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99695</xdr:rowOff>
    </xdr:from>
    <xdr:to>
      <xdr:col>41</xdr:col>
      <xdr:colOff>101600</xdr:colOff>
      <xdr:row>97</xdr:row>
      <xdr:rowOff>29845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602220" y="1655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20955</xdr:rowOff>
    </xdr:from>
    <xdr:ext cx="528955" cy="25336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395845" y="1665160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72,507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104140</xdr:rowOff>
    </xdr:from>
    <xdr:to>
      <xdr:col>36</xdr:col>
      <xdr:colOff>165100</xdr:colOff>
      <xdr:row>97</xdr:row>
      <xdr:rowOff>34290</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738620" y="1656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25400</xdr:rowOff>
    </xdr:from>
    <xdr:ext cx="534670" cy="259080"/>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527165" y="166560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72,103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31115</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115800" y="400050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23772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23772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22832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22832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34084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34084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26,049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115800" y="4826000"/>
          <a:ext cx="45643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4170" cy="2203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077700" y="4635500"/>
          <a:ext cx="3441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115800" y="7112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3205" cy="254000"/>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71960" y="6969760"/>
          <a:ext cx="2432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115800" y="66548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167640</xdr:rowOff>
    </xdr:from>
    <xdr:ext cx="525780" cy="254000"/>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599545" y="6511290"/>
          <a:ext cx="5257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115800" y="6197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25780" cy="252730"/>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599545" y="6055360"/>
          <a:ext cx="525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115800" y="5740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25780" cy="254000"/>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599545" y="5598160"/>
          <a:ext cx="5257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115800" y="5283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167640</xdr:rowOff>
    </xdr:from>
    <xdr:ext cx="525780" cy="254000"/>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599545" y="5139690"/>
          <a:ext cx="5257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115800" y="482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89915" cy="252730"/>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535410" y="4683760"/>
          <a:ext cx="5899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115800" y="4826000"/>
          <a:ext cx="45643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132080</xdr:rowOff>
    </xdr:from>
    <xdr:to>
      <xdr:col>85</xdr:col>
      <xdr:colOff>126365</xdr:colOff>
      <xdr:row>39</xdr:row>
      <xdr:rowOff>8890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885795" y="5275580"/>
          <a:ext cx="1270" cy="1419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12065</xdr:rowOff>
    </xdr:from>
    <xdr:ext cx="534670" cy="257810"/>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5938500" y="669861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18,236</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8890</xdr:rowOff>
    </xdr:from>
    <xdr:to>
      <xdr:col>86</xdr:col>
      <xdr:colOff>25400</xdr:colOff>
      <xdr:row>39</xdr:row>
      <xdr:rowOff>8890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798800" y="66954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78740</xdr:rowOff>
    </xdr:from>
    <xdr:ext cx="534670" cy="259080"/>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5938500" y="5050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80,330</a:t>
          </a:r>
          <a:endParaRPr kumimoji="1" lang="ja-JP" altLang="en-US" sz="1000" b="1">
            <a:latin typeface="ＭＳ Ｐゴシック"/>
          </a:endParaRPr>
        </a:p>
      </xdr:txBody>
    </xdr:sp>
    <xdr:clientData/>
  </xdr:oneCellAnchor>
  <xdr:twoCellAnchor>
    <xdr:from>
      <xdr:col>85</xdr:col>
      <xdr:colOff>38100</xdr:colOff>
      <xdr:row>30</xdr:row>
      <xdr:rowOff>132080</xdr:rowOff>
    </xdr:from>
    <xdr:to>
      <xdr:col>86</xdr:col>
      <xdr:colOff>25400</xdr:colOff>
      <xdr:row>30</xdr:row>
      <xdr:rowOff>132080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798800" y="52755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132080</xdr:rowOff>
    </xdr:from>
    <xdr:to>
      <xdr:col>85</xdr:col>
      <xdr:colOff>127000</xdr:colOff>
      <xdr:row>36</xdr:row>
      <xdr:rowOff>45720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069820" y="5275580"/>
          <a:ext cx="817880" cy="942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167640</xdr:rowOff>
    </xdr:from>
    <xdr:ext cx="534670" cy="254000"/>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5938500" y="616839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37,986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20955</xdr:rowOff>
    </xdr:from>
    <xdr:to>
      <xdr:col>85</xdr:col>
      <xdr:colOff>177800</xdr:colOff>
      <xdr:row>36</xdr:row>
      <xdr:rowOff>121920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836900" y="619315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45720</xdr:rowOff>
    </xdr:from>
    <xdr:to>
      <xdr:col>81</xdr:col>
      <xdr:colOff>50800</xdr:colOff>
      <xdr:row>37</xdr:row>
      <xdr:rowOff>66040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206220" y="6217920"/>
          <a:ext cx="863600" cy="191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71755</xdr:rowOff>
    </xdr:from>
    <xdr:to>
      <xdr:col>81</xdr:col>
      <xdr:colOff>101600</xdr:colOff>
      <xdr:row>37</xdr:row>
      <xdr:rowOff>1905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01902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164465</xdr:rowOff>
    </xdr:from>
    <xdr:ext cx="528955" cy="257810"/>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812645" y="6336665"/>
          <a:ext cx="528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35,736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36</xdr:row>
      <xdr:rowOff>159385</xdr:rowOff>
    </xdr:from>
    <xdr:to>
      <xdr:col>76</xdr:col>
      <xdr:colOff>114300</xdr:colOff>
      <xdr:row>37</xdr:row>
      <xdr:rowOff>66040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342620" y="6331585"/>
          <a:ext cx="8636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126365</xdr:rowOff>
    </xdr:from>
    <xdr:to>
      <xdr:col>76</xdr:col>
      <xdr:colOff>165100</xdr:colOff>
      <xdr:row>37</xdr:row>
      <xdr:rowOff>57150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155420" y="62985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73025</xdr:rowOff>
    </xdr:from>
    <xdr:ext cx="534670" cy="25781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943965" y="607377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113030</xdr:rowOff>
    </xdr:from>
    <xdr:to>
      <xdr:col>71</xdr:col>
      <xdr:colOff>177800</xdr:colOff>
      <xdr:row>36</xdr:row>
      <xdr:rowOff>159385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473940" y="6285230"/>
          <a:ext cx="86868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101600</xdr:rowOff>
    </xdr:from>
    <xdr:to>
      <xdr:col>72</xdr:col>
      <xdr:colOff>38100</xdr:colOff>
      <xdr:row>37</xdr:row>
      <xdr:rowOff>31115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291820" y="627380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47625</xdr:rowOff>
    </xdr:from>
    <xdr:ext cx="528955" cy="2584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080365" y="604837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34,452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35</xdr:row>
      <xdr:rowOff>161290</xdr:rowOff>
    </xdr:from>
    <xdr:to>
      <xdr:col>67</xdr:col>
      <xdr:colOff>101600</xdr:colOff>
      <xdr:row>36</xdr:row>
      <xdr:rowOff>91440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42314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107950</xdr:rowOff>
    </xdr:from>
    <xdr:ext cx="528955" cy="25781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216765" y="5937250"/>
          <a:ext cx="528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39,300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70228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56285"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884400" y="7109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02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1572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56285" cy="25908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288520" y="7109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30</xdr:row>
      <xdr:rowOff>81280</xdr:rowOff>
    </xdr:from>
    <xdr:to>
      <xdr:col>85</xdr:col>
      <xdr:colOff>177800</xdr:colOff>
      <xdr:row>31</xdr:row>
      <xdr:rowOff>10795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836900" y="52247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33655</xdr:rowOff>
    </xdr:from>
    <xdr:ext cx="534670" cy="252730"/>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5938500" y="517715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80,330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166370</xdr:rowOff>
    </xdr:from>
    <xdr:to>
      <xdr:col>81</xdr:col>
      <xdr:colOff>101600</xdr:colOff>
      <xdr:row>36</xdr:row>
      <xdr:rowOff>95885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019020" y="6167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113030</xdr:rowOff>
    </xdr:from>
    <xdr:ext cx="528955" cy="259080"/>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812645" y="59423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39,109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15240</xdr:rowOff>
    </xdr:from>
    <xdr:to>
      <xdr:col>76</xdr:col>
      <xdr:colOff>165100</xdr:colOff>
      <xdr:row>37</xdr:row>
      <xdr:rowOff>117475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155420" y="635889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107950</xdr:rowOff>
    </xdr:from>
    <xdr:ext cx="534670" cy="257810"/>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943965" y="645160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30,695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109220</xdr:rowOff>
    </xdr:from>
    <xdr:to>
      <xdr:col>72</xdr:col>
      <xdr:colOff>38100</xdr:colOff>
      <xdr:row>37</xdr:row>
      <xdr:rowOff>38735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291820" y="628142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29845</xdr:rowOff>
    </xdr:from>
    <xdr:ext cx="528955" cy="252730"/>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080365" y="6373495"/>
          <a:ext cx="5289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34,125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61595</xdr:rowOff>
    </xdr:from>
    <xdr:to>
      <xdr:col>67</xdr:col>
      <xdr:colOff>101600</xdr:colOff>
      <xdr:row>36</xdr:row>
      <xdr:rowOff>163195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423140" y="62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154940</xdr:rowOff>
    </xdr:from>
    <xdr:ext cx="528955" cy="254000"/>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216765" y="6327140"/>
          <a:ext cx="5289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36,162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31115</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115800" y="742950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23772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23772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22832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22832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34084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34084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69,388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115800" y="8255000"/>
          <a:ext cx="45643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4170" cy="2203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077700" y="8064500"/>
          <a:ext cx="3441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115800" y="10541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115800" y="100838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167640</xdr:rowOff>
    </xdr:from>
    <xdr:ext cx="243205" cy="254000"/>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71960" y="9940290"/>
          <a:ext cx="2432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115800" y="9626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55</xdr:row>
      <xdr:rowOff>54610</xdr:rowOff>
    </xdr:from>
    <xdr:ext cx="589915" cy="252730"/>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535410" y="9484360"/>
          <a:ext cx="5899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115800" y="9169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52</xdr:row>
      <xdr:rowOff>111760</xdr:rowOff>
    </xdr:from>
    <xdr:ext cx="589915" cy="254000"/>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535410" y="9027160"/>
          <a:ext cx="5899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115800" y="8712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167640</xdr:rowOff>
    </xdr:from>
    <xdr:ext cx="589915" cy="254000"/>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535410" y="8568690"/>
          <a:ext cx="5899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115800" y="825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9915" cy="252730"/>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535410" y="8112760"/>
          <a:ext cx="5899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115800" y="8255000"/>
          <a:ext cx="45643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9525</xdr:rowOff>
    </xdr:from>
    <xdr:to>
      <xdr:col>85</xdr:col>
      <xdr:colOff>126365</xdr:colOff>
      <xdr:row>57</xdr:row>
      <xdr:rowOff>57150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885795" y="8582025"/>
          <a:ext cx="1270" cy="1247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60325</xdr:rowOff>
    </xdr:from>
    <xdr:ext cx="534670" cy="259080"/>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5938500" y="9832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55,617</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57150</xdr:rowOff>
    </xdr:from>
    <xdr:to>
      <xdr:col>86</xdr:col>
      <xdr:colOff>25400</xdr:colOff>
      <xdr:row>57</xdr:row>
      <xdr:rowOff>57150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798800" y="98298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127635</xdr:rowOff>
    </xdr:from>
    <xdr:ext cx="598805" cy="257810"/>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5938500" y="835723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328,376</a:t>
          </a:r>
          <a:endParaRPr kumimoji="1" lang="ja-JP" altLang="en-US" sz="1000" b="1">
            <a:latin typeface="ＭＳ Ｐゴシック"/>
          </a:endParaRPr>
        </a:p>
      </xdr:txBody>
    </xdr:sp>
    <xdr:clientData/>
  </xdr:oneCellAnchor>
  <xdr:twoCellAnchor>
    <xdr:from>
      <xdr:col>85</xdr:col>
      <xdr:colOff>38100</xdr:colOff>
      <xdr:row>50</xdr:row>
      <xdr:rowOff>9525</xdr:rowOff>
    </xdr:from>
    <xdr:to>
      <xdr:col>86</xdr:col>
      <xdr:colOff>25400</xdr:colOff>
      <xdr:row>50</xdr:row>
      <xdr:rowOff>9525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798800" y="85820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118745</xdr:rowOff>
    </xdr:from>
    <xdr:to>
      <xdr:col>85</xdr:col>
      <xdr:colOff>127000</xdr:colOff>
      <xdr:row>56</xdr:row>
      <xdr:rowOff>12065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069820" y="9548495"/>
          <a:ext cx="81788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118110</xdr:rowOff>
    </xdr:from>
    <xdr:ext cx="598805" cy="259080"/>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5938500" y="93764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111,016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95250</xdr:rowOff>
    </xdr:from>
    <xdr:to>
      <xdr:col>85</xdr:col>
      <xdr:colOff>177800</xdr:colOff>
      <xdr:row>56</xdr:row>
      <xdr:rowOff>26035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836900" y="952500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118745</xdr:rowOff>
    </xdr:from>
    <xdr:to>
      <xdr:col>81</xdr:col>
      <xdr:colOff>50800</xdr:colOff>
      <xdr:row>56</xdr:row>
      <xdr:rowOff>84455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206220" y="9548495"/>
          <a:ext cx="8636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6350</xdr:rowOff>
    </xdr:from>
    <xdr:to>
      <xdr:col>81</xdr:col>
      <xdr:colOff>101600</xdr:colOff>
      <xdr:row>56</xdr:row>
      <xdr:rowOff>107315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019020" y="9607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99695</xdr:rowOff>
    </xdr:from>
    <xdr:ext cx="528955" cy="254000"/>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812645" y="9700895"/>
          <a:ext cx="5289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92,987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55</xdr:row>
      <xdr:rowOff>63500</xdr:rowOff>
    </xdr:from>
    <xdr:to>
      <xdr:col>76</xdr:col>
      <xdr:colOff>114300</xdr:colOff>
      <xdr:row>56</xdr:row>
      <xdr:rowOff>84455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342620" y="9493250"/>
          <a:ext cx="863600" cy="192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62230</xdr:rowOff>
    </xdr:from>
    <xdr:to>
      <xdr:col>76</xdr:col>
      <xdr:colOff>165100</xdr:colOff>
      <xdr:row>56</xdr:row>
      <xdr:rowOff>163830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155420" y="966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155575</xdr:rowOff>
    </xdr:from>
    <xdr:ext cx="534670" cy="254000"/>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943965" y="975677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80,748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55</xdr:row>
      <xdr:rowOff>63500</xdr:rowOff>
    </xdr:from>
    <xdr:to>
      <xdr:col>71</xdr:col>
      <xdr:colOff>177800</xdr:colOff>
      <xdr:row>56</xdr:row>
      <xdr:rowOff>12700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473940" y="9493250"/>
          <a:ext cx="86868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76200</xdr:rowOff>
    </xdr:from>
    <xdr:to>
      <xdr:col>72</xdr:col>
      <xdr:colOff>38100</xdr:colOff>
      <xdr:row>57</xdr:row>
      <xdr:rowOff>6350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291820" y="96774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167640</xdr:rowOff>
    </xdr:from>
    <xdr:ext cx="528955" cy="254000"/>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080365" y="9768840"/>
          <a:ext cx="5289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77,800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71120</xdr:rowOff>
    </xdr:from>
    <xdr:to>
      <xdr:col>67</xdr:col>
      <xdr:colOff>101600</xdr:colOff>
      <xdr:row>57</xdr:row>
      <xdr:rowOff>1270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423140" y="967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163830</xdr:rowOff>
    </xdr:from>
    <xdr:ext cx="528955" cy="25781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216765" y="9765030"/>
          <a:ext cx="528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78,751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70228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56285"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884400" y="10538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02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1572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56285" cy="25908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288520" y="10538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55</xdr:row>
      <xdr:rowOff>133350</xdr:rowOff>
    </xdr:from>
    <xdr:to>
      <xdr:col>85</xdr:col>
      <xdr:colOff>177800</xdr:colOff>
      <xdr:row>56</xdr:row>
      <xdr:rowOff>63500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8369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111760</xdr:rowOff>
    </xdr:from>
    <xdr:ext cx="598805" cy="254000"/>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5938500" y="954151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102,826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55</xdr:row>
      <xdr:rowOff>67945</xdr:rowOff>
    </xdr:from>
    <xdr:to>
      <xdr:col>81</xdr:col>
      <xdr:colOff>101600</xdr:colOff>
      <xdr:row>55</xdr:row>
      <xdr:rowOff>167640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019020" y="94976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54</xdr:row>
      <xdr:rowOff>14605</xdr:rowOff>
    </xdr:from>
    <xdr:ext cx="598805" cy="25781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780260" y="927290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116,927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33655</xdr:rowOff>
    </xdr:from>
    <xdr:to>
      <xdr:col>76</xdr:col>
      <xdr:colOff>165100</xdr:colOff>
      <xdr:row>56</xdr:row>
      <xdr:rowOff>135890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155420" y="96348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151765</xdr:rowOff>
    </xdr:from>
    <xdr:ext cx="534670" cy="259080"/>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943965" y="94100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86,969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55</xdr:row>
      <xdr:rowOff>12065</xdr:rowOff>
    </xdr:from>
    <xdr:to>
      <xdr:col>72</xdr:col>
      <xdr:colOff>38100</xdr:colOff>
      <xdr:row>55</xdr:row>
      <xdr:rowOff>114300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291820" y="9441815"/>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53</xdr:row>
      <xdr:rowOff>130175</xdr:rowOff>
    </xdr:from>
    <xdr:ext cx="593090" cy="259080"/>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047980" y="921702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129,202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55</xdr:row>
      <xdr:rowOff>133985</xdr:rowOff>
    </xdr:from>
    <xdr:to>
      <xdr:col>67</xdr:col>
      <xdr:colOff>101600</xdr:colOff>
      <xdr:row>56</xdr:row>
      <xdr:rowOff>64135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423140" y="956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54</xdr:row>
      <xdr:rowOff>80645</xdr:rowOff>
    </xdr:from>
    <xdr:ext cx="598805" cy="259080"/>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184380" y="93389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102,686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31115</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115800" y="1085850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237720" y="1120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237720" y="1140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228320" y="1120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228320" y="1140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340840" y="1120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340840" y="1140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3,080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84455</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115800" y="11684000"/>
          <a:ext cx="456438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4170" cy="2203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077700" y="11493500"/>
          <a:ext cx="3441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84455</xdr:rowOff>
    </xdr:from>
    <xdr:to>
      <xdr:col>89</xdr:col>
      <xdr:colOff>177800</xdr:colOff>
      <xdr:row>81</xdr:row>
      <xdr:rowOff>84455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115800" y="1397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101600</xdr:rowOff>
    </xdr:from>
    <xdr:to>
      <xdr:col>89</xdr:col>
      <xdr:colOff>177800</xdr:colOff>
      <xdr:row>79</xdr:row>
      <xdr:rowOff>101600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115800" y="13646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130810</xdr:rowOff>
    </xdr:from>
    <xdr:ext cx="243205" cy="264160"/>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71960" y="13503910"/>
          <a:ext cx="2432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115800" y="133165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25780" cy="254000"/>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599545" y="13174345"/>
          <a:ext cx="5257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130810</xdr:rowOff>
    </xdr:from>
    <xdr:to>
      <xdr:col>89</xdr:col>
      <xdr:colOff>177800</xdr:colOff>
      <xdr:row>75</xdr:row>
      <xdr:rowOff>130810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115800" y="129895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160020</xdr:rowOff>
    </xdr:from>
    <xdr:ext cx="525780" cy="259080"/>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599545" y="1284732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115800" y="126638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5080</xdr:rowOff>
    </xdr:from>
    <xdr:ext cx="525780" cy="259080"/>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599545" y="1252093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163830</xdr:rowOff>
    </xdr:from>
    <xdr:to>
      <xdr:col>89</xdr:col>
      <xdr:colOff>177800</xdr:colOff>
      <xdr:row>71</xdr:row>
      <xdr:rowOff>163830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115800" y="123367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22225</xdr:rowOff>
    </xdr:from>
    <xdr:ext cx="589915" cy="2584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535410" y="12195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115800" y="12010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37465</xdr:rowOff>
    </xdr:from>
    <xdr:ext cx="589915" cy="259080"/>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535410" y="1186751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115800" y="1168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9915" cy="252730"/>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535410" y="11541760"/>
          <a:ext cx="5899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84455</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115800" y="11684000"/>
          <a:ext cx="456438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8890</xdr:rowOff>
    </xdr:from>
    <xdr:to>
      <xdr:col>85</xdr:col>
      <xdr:colOff>126365</xdr:colOff>
      <xdr:row>79</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885795" y="12181840"/>
          <a:ext cx="1270" cy="1464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104775</xdr:rowOff>
    </xdr:from>
    <xdr:ext cx="249555" cy="264160"/>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5938500" y="13649325"/>
          <a:ext cx="249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101600</xdr:rowOff>
    </xdr:from>
    <xdr:to>
      <xdr:col>86</xdr:col>
      <xdr:colOff>25400</xdr:colOff>
      <xdr:row>79</xdr:row>
      <xdr:rowOff>101600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798800" y="136461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127000</xdr:rowOff>
    </xdr:from>
    <xdr:ext cx="598805" cy="257810"/>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5938500" y="1195705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134,194</a:t>
          </a:r>
          <a:endParaRPr kumimoji="1" lang="ja-JP" altLang="en-US" sz="1000" b="1">
            <a:latin typeface="ＭＳ Ｐゴシック"/>
          </a:endParaRPr>
        </a:p>
      </xdr:txBody>
    </xdr:sp>
    <xdr:clientData/>
  </xdr:oneCellAnchor>
  <xdr:twoCellAnchor>
    <xdr:from>
      <xdr:col>85</xdr:col>
      <xdr:colOff>38100</xdr:colOff>
      <xdr:row>71</xdr:row>
      <xdr:rowOff>8890</xdr:rowOff>
    </xdr:from>
    <xdr:to>
      <xdr:col>86</xdr:col>
      <xdr:colOff>25400</xdr:colOff>
      <xdr:row>71</xdr:row>
      <xdr:rowOff>8890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798800" y="121818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135890</xdr:rowOff>
    </xdr:from>
    <xdr:to>
      <xdr:col>85</xdr:col>
      <xdr:colOff>127000</xdr:colOff>
      <xdr:row>79</xdr:row>
      <xdr:rowOff>91440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069820" y="13337540"/>
          <a:ext cx="817880" cy="298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133350</xdr:rowOff>
    </xdr:from>
    <xdr:ext cx="469900" cy="261620"/>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5938500" y="13335000"/>
          <a:ext cx="469900" cy="2616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9,996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113030</xdr:rowOff>
    </xdr:from>
    <xdr:to>
      <xdr:col>85</xdr:col>
      <xdr:colOff>177800</xdr:colOff>
      <xdr:row>79</xdr:row>
      <xdr:rowOff>41910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836900" y="1348613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135890</xdr:rowOff>
    </xdr:from>
    <xdr:to>
      <xdr:col>81</xdr:col>
      <xdr:colOff>50800</xdr:colOff>
      <xdr:row>78</xdr:row>
      <xdr:rowOff>33020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206220" y="13337540"/>
          <a:ext cx="8636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95250</xdr:rowOff>
    </xdr:from>
    <xdr:to>
      <xdr:col>81</xdr:col>
      <xdr:colOff>101600</xdr:colOff>
      <xdr:row>79</xdr:row>
      <xdr:rowOff>24130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019020" y="1346835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79</xdr:row>
      <xdr:rowOff>14605</xdr:rowOff>
    </xdr:from>
    <xdr:ext cx="528955" cy="26352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812645" y="13559155"/>
          <a:ext cx="5289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11,615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33020</xdr:rowOff>
    </xdr:from>
    <xdr:to>
      <xdr:col>76</xdr:col>
      <xdr:colOff>114300</xdr:colOff>
      <xdr:row>79</xdr:row>
      <xdr:rowOff>73660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342620" y="13406120"/>
          <a:ext cx="863600" cy="212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92075</xdr:rowOff>
    </xdr:from>
    <xdr:to>
      <xdr:col>76</xdr:col>
      <xdr:colOff>165100</xdr:colOff>
      <xdr:row>79</xdr:row>
      <xdr:rowOff>20955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155420" y="1346517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79</xdr:row>
      <xdr:rowOff>11430</xdr:rowOff>
    </xdr:from>
    <xdr:ext cx="534670" cy="26479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943965" y="13555980"/>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11,900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46355</xdr:rowOff>
    </xdr:from>
    <xdr:to>
      <xdr:col>71</xdr:col>
      <xdr:colOff>177800</xdr:colOff>
      <xdr:row>79</xdr:row>
      <xdr:rowOff>73660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473940" y="13590905"/>
          <a:ext cx="86868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78740</xdr:rowOff>
    </xdr:from>
    <xdr:to>
      <xdr:col>72</xdr:col>
      <xdr:colOff>38100</xdr:colOff>
      <xdr:row>79</xdr:row>
      <xdr:rowOff>7620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291820" y="1345184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23495</xdr:rowOff>
    </xdr:from>
    <xdr:ext cx="528955" cy="26162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080365" y="13225145"/>
          <a:ext cx="5289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13,094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69215</xdr:rowOff>
    </xdr:from>
    <xdr:to>
      <xdr:col>67</xdr:col>
      <xdr:colOff>101600</xdr:colOff>
      <xdr:row>78</xdr:row>
      <xdr:rowOff>171450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423140" y="13442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14605</xdr:rowOff>
    </xdr:from>
    <xdr:ext cx="528955" cy="25971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216765" y="13216255"/>
          <a:ext cx="52895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13,897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81915</xdr:rowOff>
    </xdr:from>
    <xdr:ext cx="762000" cy="26479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7022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81915</xdr:rowOff>
    </xdr:from>
    <xdr:ext cx="756285" cy="26479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884400" y="13969365"/>
          <a:ext cx="756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81915</xdr:rowOff>
    </xdr:from>
    <xdr:ext cx="762000" cy="26479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0208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81915</xdr:rowOff>
    </xdr:from>
    <xdr:ext cx="762000" cy="26479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1572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81915</xdr:rowOff>
    </xdr:from>
    <xdr:ext cx="756285" cy="26479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288520" y="13969365"/>
          <a:ext cx="756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79</xdr:row>
      <xdr:rowOff>39370</xdr:rowOff>
    </xdr:from>
    <xdr:to>
      <xdr:col>85</xdr:col>
      <xdr:colOff>177800</xdr:colOff>
      <xdr:row>79</xdr:row>
      <xdr:rowOff>143510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836900" y="1358392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127635</xdr:rowOff>
    </xdr:from>
    <xdr:ext cx="378460" cy="26352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5938500" y="13500735"/>
          <a:ext cx="3784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84455</xdr:rowOff>
    </xdr:from>
    <xdr:to>
      <xdr:col>81</xdr:col>
      <xdr:colOff>101600</xdr:colOff>
      <xdr:row>78</xdr:row>
      <xdr:rowOff>15240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019020" y="132861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31115</xdr:rowOff>
    </xdr:from>
    <xdr:ext cx="528955" cy="252730"/>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812645" y="13061315"/>
          <a:ext cx="5289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28,076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152400</xdr:rowOff>
    </xdr:from>
    <xdr:to>
      <xdr:col>76</xdr:col>
      <xdr:colOff>165100</xdr:colOff>
      <xdr:row>78</xdr:row>
      <xdr:rowOff>85090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155420" y="1335405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99695</xdr:rowOff>
    </xdr:from>
    <xdr:ext cx="534670" cy="25463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943965" y="1312989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21,850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79</xdr:row>
      <xdr:rowOff>22225</xdr:rowOff>
    </xdr:from>
    <xdr:to>
      <xdr:col>72</xdr:col>
      <xdr:colOff>38100</xdr:colOff>
      <xdr:row>79</xdr:row>
      <xdr:rowOff>125730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291820" y="13566775"/>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79</xdr:row>
      <xdr:rowOff>116840</xdr:rowOff>
    </xdr:from>
    <xdr:ext cx="469900" cy="26479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112750" y="1366139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169545</xdr:rowOff>
    </xdr:from>
    <xdr:to>
      <xdr:col>67</xdr:col>
      <xdr:colOff>101600</xdr:colOff>
      <xdr:row>79</xdr:row>
      <xdr:rowOff>98425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423140" y="1354264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79</xdr:row>
      <xdr:rowOff>89535</xdr:rowOff>
    </xdr:from>
    <xdr:ext cx="464185" cy="25971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244070" y="13634085"/>
          <a:ext cx="46418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58420</xdr:rowOff>
    </xdr:from>
    <xdr:to>
      <xdr:col>89</xdr:col>
      <xdr:colOff>177800</xdr:colOff>
      <xdr:row>85</xdr:row>
      <xdr:rowOff>32385</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115800" y="14288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58420</xdr:rowOff>
    </xdr:from>
    <xdr:to>
      <xdr:col>74</xdr:col>
      <xdr:colOff>0</xdr:colOff>
      <xdr:row>86</xdr:row>
      <xdr:rowOff>143510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2377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90805</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2377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58420</xdr:rowOff>
    </xdr:from>
    <xdr:to>
      <xdr:col>79</xdr:col>
      <xdr:colOff>63500</xdr:colOff>
      <xdr:row>86</xdr:row>
      <xdr:rowOff>143510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2283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90805</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2283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58420</xdr:rowOff>
    </xdr:from>
    <xdr:to>
      <xdr:col>85</xdr:col>
      <xdr:colOff>63500</xdr:colOff>
      <xdr:row>86</xdr:row>
      <xdr:rowOff>143510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34084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77</xdr:col>
      <xdr:colOff>63500</xdr:colOff>
      <xdr:row>86</xdr:row>
      <xdr:rowOff>90805</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34084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62,886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26035</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115800" y="15113635"/>
          <a:ext cx="456438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6985</xdr:rowOff>
    </xdr:from>
    <xdr:ext cx="344170" cy="22796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077700" y="14923135"/>
          <a:ext cx="34417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115800" y="1739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100</xdr:row>
      <xdr:rowOff>111760</xdr:rowOff>
    </xdr:from>
    <xdr:ext cx="243205" cy="25336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71960" y="17256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99060</xdr:rowOff>
    </xdr:from>
    <xdr:to>
      <xdr:col>89</xdr:col>
      <xdr:colOff>177800</xdr:colOff>
      <xdr:row>99</xdr:row>
      <xdr:rowOff>99060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115800" y="17072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98</xdr:row>
      <xdr:rowOff>128270</xdr:rowOff>
    </xdr:from>
    <xdr:ext cx="525780" cy="259080"/>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599545" y="1693037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115800" y="167455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25780" cy="25336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599545" y="16603345"/>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115800" y="16419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25780" cy="259080"/>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599545" y="1627695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115800" y="160928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6350</xdr:rowOff>
    </xdr:from>
    <xdr:ext cx="589915" cy="25336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535410" y="1595120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115800" y="157664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22225</xdr:rowOff>
    </xdr:from>
    <xdr:ext cx="589915" cy="2584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535410" y="15624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9525</xdr:rowOff>
    </xdr:from>
    <xdr:to>
      <xdr:col>89</xdr:col>
      <xdr:colOff>177800</xdr:colOff>
      <xdr:row>90</xdr:row>
      <xdr:rowOff>9525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115800" y="15440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38735</xdr:rowOff>
    </xdr:from>
    <xdr:ext cx="589915" cy="265430"/>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535410" y="15297785"/>
          <a:ext cx="58991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26035</xdr:rowOff>
    </xdr:from>
    <xdr:to>
      <xdr:col>89</xdr:col>
      <xdr:colOff>177800</xdr:colOff>
      <xdr:row>88</xdr:row>
      <xdr:rowOff>26035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115800" y="15113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55880</xdr:rowOff>
    </xdr:from>
    <xdr:ext cx="589915" cy="259080"/>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535410" y="1497203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26035</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115800" y="15113635"/>
          <a:ext cx="456438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161925</xdr:rowOff>
    </xdr:from>
    <xdr:to>
      <xdr:col>85</xdr:col>
      <xdr:colOff>126365</xdr:colOff>
      <xdr:row>99</xdr:row>
      <xdr:rowOff>158115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885795" y="15592425"/>
          <a:ext cx="1270" cy="1539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161925</xdr:rowOff>
    </xdr:from>
    <xdr:ext cx="534670" cy="259080"/>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5938500" y="171354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24,556</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158115</xdr:rowOff>
    </xdr:from>
    <xdr:to>
      <xdr:col>86</xdr:col>
      <xdr:colOff>25400</xdr:colOff>
      <xdr:row>99</xdr:row>
      <xdr:rowOff>158115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798800" y="171316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106680</xdr:rowOff>
    </xdr:from>
    <xdr:ext cx="598805" cy="26352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5938500" y="15365730"/>
          <a:ext cx="59880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166,284</a:t>
          </a:r>
          <a:endParaRPr kumimoji="1" lang="ja-JP" altLang="en-US" sz="1000" b="1">
            <a:latin typeface="ＭＳ Ｐゴシック"/>
          </a:endParaRPr>
        </a:p>
      </xdr:txBody>
    </xdr:sp>
    <xdr:clientData/>
  </xdr:oneCellAnchor>
  <xdr:twoCellAnchor>
    <xdr:from>
      <xdr:col>85</xdr:col>
      <xdr:colOff>38100</xdr:colOff>
      <xdr:row>90</xdr:row>
      <xdr:rowOff>161925</xdr:rowOff>
    </xdr:from>
    <xdr:to>
      <xdr:col>86</xdr:col>
      <xdr:colOff>25400</xdr:colOff>
      <xdr:row>90</xdr:row>
      <xdr:rowOff>161925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798800" y="155924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153670</xdr:rowOff>
    </xdr:from>
    <xdr:to>
      <xdr:col>85</xdr:col>
      <xdr:colOff>127000</xdr:colOff>
      <xdr:row>97</xdr:row>
      <xdr:rowOff>31750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5069820" y="16612870"/>
          <a:ext cx="81788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164465</xdr:rowOff>
    </xdr:from>
    <xdr:ext cx="534670" cy="259080"/>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5938500" y="162807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84,392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141605</xdr:rowOff>
    </xdr:from>
    <xdr:to>
      <xdr:col>85</xdr:col>
      <xdr:colOff>177800</xdr:colOff>
      <xdr:row>96</xdr:row>
      <xdr:rowOff>71755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836900" y="1642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2540</xdr:rowOff>
    </xdr:from>
    <xdr:to>
      <xdr:col>81</xdr:col>
      <xdr:colOff>50800</xdr:colOff>
      <xdr:row>97</xdr:row>
      <xdr:rowOff>31750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4206220" y="16633190"/>
          <a:ext cx="8636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140970</xdr:rowOff>
    </xdr:from>
    <xdr:to>
      <xdr:col>81</xdr:col>
      <xdr:colOff>101600</xdr:colOff>
      <xdr:row>96</xdr:row>
      <xdr:rowOff>71120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019020" y="16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87630</xdr:rowOff>
    </xdr:from>
    <xdr:ext cx="528955" cy="25336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812645" y="162039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84,468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156845</xdr:rowOff>
    </xdr:from>
    <xdr:to>
      <xdr:col>76</xdr:col>
      <xdr:colOff>114300</xdr:colOff>
      <xdr:row>97</xdr:row>
      <xdr:rowOff>2540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3342620" y="16616045"/>
          <a:ext cx="8636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144780</xdr:rowOff>
    </xdr:from>
    <xdr:to>
      <xdr:col>76</xdr:col>
      <xdr:colOff>165100</xdr:colOff>
      <xdr:row>96</xdr:row>
      <xdr:rowOff>74930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155420" y="1643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91440</xdr:rowOff>
    </xdr:from>
    <xdr:ext cx="534670" cy="25908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943965" y="162077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84,114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76200</xdr:rowOff>
    </xdr:from>
    <xdr:to>
      <xdr:col>71</xdr:col>
      <xdr:colOff>177800</xdr:colOff>
      <xdr:row>96</xdr:row>
      <xdr:rowOff>156845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2473940" y="16535400"/>
          <a:ext cx="86868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155575</xdr:rowOff>
    </xdr:from>
    <xdr:to>
      <xdr:col>72</xdr:col>
      <xdr:colOff>38100</xdr:colOff>
      <xdr:row>96</xdr:row>
      <xdr:rowOff>86360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291820" y="16443325"/>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102235</xdr:rowOff>
    </xdr:from>
    <xdr:ext cx="528955" cy="2584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080365" y="1621853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83,116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12065</xdr:rowOff>
    </xdr:from>
    <xdr:to>
      <xdr:col>67</xdr:col>
      <xdr:colOff>101600</xdr:colOff>
      <xdr:row>96</xdr:row>
      <xdr:rowOff>113665</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423140" y="1647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130175</xdr:rowOff>
    </xdr:from>
    <xdr:ext cx="528955"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216765" y="1624647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80,556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7022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6285"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884400" y="17396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02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1572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6285" cy="25908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288520" y="17396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96</xdr:row>
      <xdr:rowOff>102870</xdr:rowOff>
    </xdr:from>
    <xdr:to>
      <xdr:col>85</xdr:col>
      <xdr:colOff>177800</xdr:colOff>
      <xdr:row>97</xdr:row>
      <xdr:rowOff>33020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836900" y="1656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81280</xdr:rowOff>
    </xdr:from>
    <xdr:ext cx="534670" cy="259080"/>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5938500" y="16540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72,228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152400</xdr:rowOff>
    </xdr:from>
    <xdr:to>
      <xdr:col>81</xdr:col>
      <xdr:colOff>101600</xdr:colOff>
      <xdr:row>97</xdr:row>
      <xdr:rowOff>82550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019020" y="1661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73660</xdr:rowOff>
    </xdr:from>
    <xdr:ext cx="528955" cy="259080"/>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812645" y="167043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67,644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123190</xdr:rowOff>
    </xdr:from>
    <xdr:to>
      <xdr:col>76</xdr:col>
      <xdr:colOff>165100</xdr:colOff>
      <xdr:row>97</xdr:row>
      <xdr:rowOff>53340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155420" y="1658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44450</xdr:rowOff>
    </xdr:from>
    <xdr:ext cx="534670" cy="259080"/>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943965" y="16675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70,362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106045</xdr:rowOff>
    </xdr:from>
    <xdr:to>
      <xdr:col>72</xdr:col>
      <xdr:colOff>38100</xdr:colOff>
      <xdr:row>97</xdr:row>
      <xdr:rowOff>36195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291820" y="1656524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27305</xdr:rowOff>
    </xdr:from>
    <xdr:ext cx="528955" cy="259080"/>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080365" y="1665795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71,930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25400</xdr:rowOff>
    </xdr:from>
    <xdr:to>
      <xdr:col>67</xdr:col>
      <xdr:colOff>101600</xdr:colOff>
      <xdr:row>96</xdr:row>
      <xdr:rowOff>127000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423140" y="1648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118110</xdr:rowOff>
    </xdr:from>
    <xdr:ext cx="528955" cy="259080"/>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216765" y="165773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79,346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31115</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7800320" y="400050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792732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792732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91284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91284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02536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02536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7800320" y="4826000"/>
          <a:ext cx="45643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85" cy="2203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67300" y="4635500"/>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7800320" y="7112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7800320" y="6731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73025</xdr:rowOff>
    </xdr:from>
    <xdr:ext cx="248920" cy="257810"/>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561560" y="6588125"/>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7800320" y="635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36</xdr:row>
      <xdr:rowOff>34925</xdr:rowOff>
    </xdr:from>
    <xdr:ext cx="371475" cy="257810"/>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433290" y="6207125"/>
          <a:ext cx="37147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7800320" y="596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167640</xdr:rowOff>
    </xdr:from>
    <xdr:ext cx="467360" cy="254000"/>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348200" y="5825490"/>
          <a:ext cx="467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7800320" y="558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130175</xdr:rowOff>
    </xdr:from>
    <xdr:ext cx="467360" cy="259080"/>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348200" y="54451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7800320" y="520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92075</xdr:rowOff>
    </xdr:from>
    <xdr:ext cx="467360" cy="257810"/>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348200" y="5064125"/>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7800320" y="482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7360" cy="252730"/>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348200" y="4683760"/>
          <a:ext cx="4673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7800320" y="4826000"/>
          <a:ext cx="45643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35</xdr:row>
      <xdr:rowOff>62230</xdr:rowOff>
    </xdr:from>
    <xdr:to>
      <xdr:col>116</xdr:col>
      <xdr:colOff>62865</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1570315" y="6062980"/>
          <a:ext cx="1270" cy="668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99060</xdr:rowOff>
    </xdr:from>
    <xdr:ext cx="249555" cy="254000"/>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1623020" y="678561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488400" y="67310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8890</xdr:rowOff>
    </xdr:from>
    <xdr:ext cx="378460" cy="254000"/>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1623020" y="5838190"/>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876</a:t>
          </a:r>
          <a:endParaRPr kumimoji="1" lang="ja-JP" altLang="en-US" sz="1000" b="1">
            <a:latin typeface="ＭＳ Ｐゴシック"/>
          </a:endParaRPr>
        </a:p>
      </xdr:txBody>
    </xdr:sp>
    <xdr:clientData/>
  </xdr:oneCellAnchor>
  <xdr:twoCellAnchor>
    <xdr:from>
      <xdr:col>115</xdr:col>
      <xdr:colOff>165100</xdr:colOff>
      <xdr:row>35</xdr:row>
      <xdr:rowOff>62230</xdr:rowOff>
    </xdr:from>
    <xdr:to>
      <xdr:col>116</xdr:col>
      <xdr:colOff>152400</xdr:colOff>
      <xdr:row>35</xdr:row>
      <xdr:rowOff>62230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488400" y="60629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759420" y="67310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15875</xdr:rowOff>
    </xdr:from>
    <xdr:ext cx="249555" cy="257810"/>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1623020" y="6530975"/>
          <a:ext cx="24955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164465</xdr:rowOff>
    </xdr:from>
    <xdr:to>
      <xdr:col>116</xdr:col>
      <xdr:colOff>114300</xdr:colOff>
      <xdr:row>39</xdr:row>
      <xdr:rowOff>94615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521420" y="667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890740" y="673100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164465</xdr:rowOff>
    </xdr:from>
    <xdr:to>
      <xdr:col>112</xdr:col>
      <xdr:colOff>38100</xdr:colOff>
      <xdr:row>39</xdr:row>
      <xdr:rowOff>94615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708620" y="667956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3840" cy="252730"/>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634960" y="6772910"/>
          <a:ext cx="24384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31</xdr:row>
      <xdr:rowOff>147955</xdr:rowOff>
    </xdr:from>
    <xdr:to>
      <xdr:col>107</xdr:col>
      <xdr:colOff>50800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027140" y="5462905"/>
          <a:ext cx="863600" cy="1268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123190</xdr:rowOff>
    </xdr:from>
    <xdr:to>
      <xdr:col>107</xdr:col>
      <xdr:colOff>101600</xdr:colOff>
      <xdr:row>39</xdr:row>
      <xdr:rowOff>53975</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839940" y="663829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69850</xdr:rowOff>
    </xdr:from>
    <xdr:ext cx="313690" cy="257810"/>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738975" y="6413500"/>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31</xdr:row>
      <xdr:rowOff>147955</xdr:rowOff>
    </xdr:from>
    <xdr:to>
      <xdr:col>102</xdr:col>
      <xdr:colOff>114300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flipV="1">
          <a:off x="18163540" y="5462905"/>
          <a:ext cx="863600" cy="1268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99695</xdr:rowOff>
    </xdr:from>
    <xdr:to>
      <xdr:col>102</xdr:col>
      <xdr:colOff>165100</xdr:colOff>
      <xdr:row>39</xdr:row>
      <xdr:rowOff>29845</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976340" y="66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39</xdr:row>
      <xdr:rowOff>20955</xdr:rowOff>
    </xdr:from>
    <xdr:ext cx="307975" cy="254000"/>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875375" y="6707505"/>
          <a:ext cx="3079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132080</xdr:rowOff>
    </xdr:from>
    <xdr:to>
      <xdr:col>98</xdr:col>
      <xdr:colOff>38100</xdr:colOff>
      <xdr:row>39</xdr:row>
      <xdr:rowOff>61595</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112740" y="664718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78740</xdr:rowOff>
    </xdr:from>
    <xdr:ext cx="313690" cy="259080"/>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006695" y="64223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56285" cy="259080"/>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386800" y="7109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574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56285" cy="259080"/>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705320" y="7109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84172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797812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164465</xdr:rowOff>
    </xdr:from>
    <xdr:to>
      <xdr:col>116</xdr:col>
      <xdr:colOff>114300</xdr:colOff>
      <xdr:row>39</xdr:row>
      <xdr:rowOff>94615</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52142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143510</xdr:rowOff>
    </xdr:from>
    <xdr:ext cx="249555" cy="252730"/>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1623020" y="665861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164465</xdr:rowOff>
    </xdr:from>
    <xdr:to>
      <xdr:col>112</xdr:col>
      <xdr:colOff>38100</xdr:colOff>
      <xdr:row>39</xdr:row>
      <xdr:rowOff>94615</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708620" y="667956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37</xdr:row>
      <xdr:rowOff>111760</xdr:rowOff>
    </xdr:from>
    <xdr:ext cx="243840" cy="254000"/>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634960" y="645541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164465</xdr:rowOff>
    </xdr:from>
    <xdr:to>
      <xdr:col>107</xdr:col>
      <xdr:colOff>101600</xdr:colOff>
      <xdr:row>39</xdr:row>
      <xdr:rowOff>94615</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83994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9555" cy="252730"/>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771360" y="677291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31</xdr:row>
      <xdr:rowOff>97790</xdr:rowOff>
    </xdr:from>
    <xdr:to>
      <xdr:col>102</xdr:col>
      <xdr:colOff>165100</xdr:colOff>
      <xdr:row>32</xdr:row>
      <xdr:rowOff>27940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976340" y="541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30</xdr:row>
      <xdr:rowOff>44450</xdr:rowOff>
    </xdr:from>
    <xdr:ext cx="464185" cy="259080"/>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797270" y="51879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164465</xdr:rowOff>
    </xdr:from>
    <xdr:to>
      <xdr:col>98</xdr:col>
      <xdr:colOff>38100</xdr:colOff>
      <xdr:row>39</xdr:row>
      <xdr:rowOff>94615</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112740" y="667956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3840" cy="252730"/>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080" y="6772910"/>
          <a:ext cx="24384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31115</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7800320" y="742950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792732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792732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91284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91284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02536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02536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7800320" y="8255000"/>
          <a:ext cx="45643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85" cy="2203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767300" y="8064500"/>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7800320" y="10541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7800320" y="939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167640</xdr:rowOff>
    </xdr:from>
    <xdr:ext cx="248920" cy="254000"/>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7561560" y="9254490"/>
          <a:ext cx="248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7800320" y="825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8920" cy="252730"/>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7561560" y="8112760"/>
          <a:ext cx="248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7800320" y="8255000"/>
          <a:ext cx="45643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57031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9525</xdr:rowOff>
    </xdr:from>
    <xdr:ext cx="249555" cy="25336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1623020" y="943927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488400" y="93980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9525</xdr:rowOff>
    </xdr:from>
    <xdr:ext cx="249555" cy="25336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1623020" y="909637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488400" y="93980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759420" y="93980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66675</xdr:rowOff>
    </xdr:from>
    <xdr:ext cx="249555" cy="254000"/>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1623020" y="9324975"/>
          <a:ext cx="24955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52142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890740" y="939800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708620" y="93472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9525</xdr:rowOff>
    </xdr:from>
    <xdr:ext cx="243840" cy="25336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634960" y="9439275"/>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027140" y="93980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83994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9525</xdr:rowOff>
    </xdr:from>
    <xdr:ext cx="249555" cy="25336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771360" y="943927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163540" y="93980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97634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9525</xdr:rowOff>
    </xdr:from>
    <xdr:ext cx="249555" cy="25336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907760" y="943927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112740" y="93472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9525</xdr:rowOff>
    </xdr:from>
    <xdr:ext cx="243840" cy="25336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039080" y="9439275"/>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56285" cy="259080"/>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386800" y="10538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574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56285" cy="259080"/>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705320" y="10538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84172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797812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52142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123825</xdr:rowOff>
    </xdr:from>
    <xdr:ext cx="249555" cy="252730"/>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1623020" y="9210675"/>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708620" y="93472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34925</xdr:rowOff>
    </xdr:from>
    <xdr:ext cx="243840" cy="257810"/>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634960" y="9121775"/>
          <a:ext cx="24384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83994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34925</xdr:rowOff>
    </xdr:from>
    <xdr:ext cx="249555" cy="257810"/>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771360" y="912177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97634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34925</xdr:rowOff>
    </xdr:from>
    <xdr:ext cx="249555" cy="257810"/>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907760" y="912177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112740" y="93472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34925</xdr:rowOff>
    </xdr:from>
    <xdr:ext cx="243840" cy="257810"/>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039080" y="9121775"/>
          <a:ext cx="24384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41680" y="17780000"/>
          <a:ext cx="216230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41680" y="178435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67080" y="18097500"/>
          <a:ext cx="215722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構成比が多い順に見ると、①民生費30.1％（前年度29.4％）、②総務費15.2％（前年度15.8％）、③教育費12.1％（前年度13.6％）、④消防費9.5％（前年度4.6％）となっている。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①民生費は、前年度に比べ住民１人当たり3,131円増加し、類似団体内平均値を大きく上回っている。これは、、障害者自立支援給付費などの金額が大きいためである。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②総務費は、前年度に比べ住民１人当たり6,454円減少した。これは公用公共用施設等改修基金積立金の減少による。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③教育費は、前年度に比べ住民１人当たり14,101円減少した。昨年度実施した旧姉帯小学校校舎等解体事業や一戸町総合運動公園野球場大規模改修工事など大規模建設工事の終了による。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④消防費は、前年度に比べ住民１人当たり41,222円と大幅に増加した。これは、防災行政無線デジタル化工事の実施や二戸地区広域行政事務組合への負担金の増額による。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742315</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6135" y="10066655"/>
          <a:ext cx="695325" cy="51498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6135" y="10811510"/>
          <a:ext cx="695325" cy="50355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6135" y="11800840"/>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637540</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3785" y="11706225"/>
          <a:ext cx="189865" cy="189865"/>
        </a:xfrm>
        <a:prstGeom prst="ellipse">
          <a:avLst/>
        </a:prstGeom>
        <a:solidFill>
          <a:srgbClr val="FF0000"/>
        </a:solidFill>
        <a:ln w="6350">
          <a:noFill/>
          <a:round/>
          <a:headEnd/>
          <a:tailEnd/>
        </a:ln>
      </xdr:spPr>
    </xdr:sp>
    <xdr:clientData/>
  </xdr:twoCellAnchor>
  <xdr:twoCellAnchor>
    <xdr:from>
      <xdr:col>10</xdr:col>
      <xdr:colOff>324485</xdr:colOff>
      <xdr:row>45</xdr:row>
      <xdr:rowOff>10160</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1003280" y="9601835"/>
          <a:ext cx="598424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324485</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1003280" y="9601835"/>
          <a:ext cx="89725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4278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6110" y="9591675"/>
          <a:ext cx="446786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90480" y="285750"/>
          <a:ext cx="25387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219710</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32435" y="285750"/>
          <a:ext cx="38169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岩手県一戸町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674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542925</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64570" y="9933940"/>
          <a:ext cx="564197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財政調整基金残高は一般財源として100,000千円を取崩したことから、前年度に比べ91,255千円減少し、標準財政規模は普通交付税の増加により、81,210千円増加したため、標準財政規模比は2.15ポイント減少した。実質収支額の比率は前年度より2.77ポイントの増加となった。これは新型コロナ関連や災害復旧費にかかる国庫補助金の減や人口減少等による町税の減により歳入総額は減少したものの、物価高対策に伴う各種交付金の減少による扶助費の減や普通建設事業費及び災害復旧事業費が減少したことにより歳出が大幅に減少したことにより、実質収支額が増加したことによる。実質単年度収支は財政調整基金取崩し額が増加したことにより、ほぼ横ばい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6142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2746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7365" y="6896100"/>
          <a:ext cx="468249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3272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849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792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岩手県一戸町</a:t>
          </a:r>
        </a:p>
      </xdr:txBody>
    </xdr:sp>
    <xdr:clientData/>
  </xdr:twoCellAnchor>
  <xdr:twoCellAnchor editAs="oneCell">
    <xdr:from>
      <xdr:col>1</xdr:col>
      <xdr:colOff>0</xdr:colOff>
      <xdr:row>3</xdr:row>
      <xdr:rowOff>28575</xdr:rowOff>
    </xdr:from>
    <xdr:to>
      <xdr:col>4</xdr:col>
      <xdr:colOff>914400</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7365" y="657225"/>
          <a:ext cx="4317365"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9477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endParaRPr kumimoji="1" lang="ja-JP" altLang="en-US" sz="9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国民健康保険事業勘定特別会計では、平成31年４月の税率改正に伴う税収入の増加などにより令和２年度以降黒字となっている。今後も収納対策に取り組み確実な歳入確保を図るほか、医療費を抑制するなどし、健全な財政運営に取り組む。</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・水道事業会計は、独立採算が適切に行われている状況にある。</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・下水道事業は令和６年度より公営企業となり黒字を確保しているが、低水準にあり、多額の一般会計繰入金により黒字化している状況である。引き続き経営戦略等をもとに健全化に努める必要がある。</a:t>
          </a:r>
        </a:p>
        <a:p>
          <a:pPr marL="0" marR="0" lvl="0" indent="0"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7365" y="6896100"/>
          <a:ext cx="468249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754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754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754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754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754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7" name="凡例9">
          <a:extLst>
            <a:ext uri="{FF2B5EF4-FFF2-40B4-BE49-F238E27FC236}">
              <a16:creationId xmlns:a16="http://schemas.microsoft.com/office/drawing/2014/main" id="{00000000-0008-0000-0900-000011000000}"/>
            </a:ext>
          </a:extLst>
        </xdr:cNvPr>
        <xdr:cNvSpPr/>
      </xdr:nvSpPr>
      <xdr:spPr>
        <a:xfrm>
          <a:off x="63754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8" name="凡例10">
          <a:extLst>
            <a:ext uri="{FF2B5EF4-FFF2-40B4-BE49-F238E27FC236}">
              <a16:creationId xmlns:a16="http://schemas.microsoft.com/office/drawing/2014/main" id="{00000000-0008-0000-0900-000012000000}"/>
            </a:ext>
          </a:extLst>
        </xdr:cNvPr>
        <xdr:cNvSpPr/>
      </xdr:nvSpPr>
      <xdr:spPr>
        <a:xfrm>
          <a:off x="63754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0.xml.rels>&#65279;<?xml version="1.0" encoding="UTF-8" standalone="yes"?><Relationships xmlns="http://schemas.openxmlformats.org/package/2006/relationships"><Relationship Id="rId2" Type="http://schemas.openxmlformats.org/officeDocument/2006/relationships/drawing" Target="../drawings/drawing9.xml" /></Relationships>
</file>

<file path=xl/worksheets/_rels/sheet11.xml.rels>&#65279;<?xml version="1.0" encoding="UTF-8" standalone="yes"?><Relationships xmlns="http://schemas.openxmlformats.org/package/2006/relationships"><Relationship Id="rId2" Type="http://schemas.openxmlformats.org/officeDocument/2006/relationships/drawing" Target="../drawings/drawing10.xml" /></Relationships>
</file>

<file path=xl/worksheets/_rels/sheet12.xml.rels>&#65279;<?xml version="1.0" encoding="UTF-8" standalone="yes"?><Relationships xmlns="http://schemas.openxmlformats.org/package/2006/relationships"><Relationship Id="rId2" Type="http://schemas.openxmlformats.org/officeDocument/2006/relationships/drawing" Target="../drawings/drawing11.xml" /></Relationships>
</file>

<file path=xl/worksheets/_rels/sheet13.xml.rels>&#65279;<?xml version="1.0" encoding="UTF-8" standalone="yes"?><Relationships xmlns="http://schemas.openxmlformats.org/package/2006/relationships"><Relationship Id="rId2" Type="http://schemas.openxmlformats.org/officeDocument/2006/relationships/drawing" Target="../drawings/drawing12.xml" /></Relationships>
</file>

<file path=xl/worksheets/_rels/sheet2.xml.rels>&#65279;<?xml version="1.0" encoding="UTF-8" standalone="yes"?><Relationships xmlns="http://schemas.openxmlformats.org/package/2006/relationships"><Relationship Id="rId2" Type="http://schemas.openxmlformats.org/officeDocument/2006/relationships/drawing" Target="../drawings/drawing1.xml" /></Relationships>
</file>

<file path=xl/worksheets/_rels/sheet4.xml.rels>&#65279;<?xml version="1.0" encoding="UTF-8" standalone="yes"?><Relationships xmlns="http://schemas.openxmlformats.org/package/2006/relationships"><Relationship Id="rId2" Type="http://schemas.openxmlformats.org/officeDocument/2006/relationships/drawing" Target="../drawings/drawing2.xml" /></Relationships>
</file>

<file path=xl/worksheets/_rels/sheet5.xml.rels>&#65279;<?xml version="1.0" encoding="UTF-8" standalone="yes"?><Relationships xmlns="http://schemas.openxmlformats.org/package/2006/relationships"><Relationship Id="rId2" Type="http://schemas.openxmlformats.org/officeDocument/2006/relationships/drawing" Target="../drawings/drawing3.xml" /></Relationships>
</file>

<file path=xl/worksheets/_rels/sheet6.xml.rels>&#65279;<?xml version="1.0" encoding="UTF-8" standalone="yes"?><Relationships xmlns="http://schemas.openxmlformats.org/package/2006/relationships"><Relationship Id="rId2" Type="http://schemas.openxmlformats.org/officeDocument/2006/relationships/drawing" Target="../drawings/drawing4.xml" /></Relationships>
</file>

<file path=xl/worksheets/_rels/sheet7.xml.rels>&#65279;<?xml version="1.0" encoding="UTF-8" standalone="yes"?><Relationships xmlns="http://schemas.openxmlformats.org/package/2006/relationships"><Relationship Id="rId2" Type="http://schemas.openxmlformats.org/officeDocument/2006/relationships/drawing" Target="../drawings/drawing6.xml" /></Relationships>
</file>

<file path=xl/worksheets/_rels/sheet8.xml.rels>&#65279;<?xml version="1.0" encoding="UTF-8" standalone="yes"?><Relationships xmlns="http://schemas.openxmlformats.org/package/2006/relationships"><Relationship Id="rId2" Type="http://schemas.openxmlformats.org/officeDocument/2006/relationships/drawing" Target="../drawings/drawing7.xml" /></Relationships>
</file>

<file path=xl/worksheets/_rels/sheet9.xml.rels>&#65279;<?xml version="1.0" encoding="UTF-8" standalone="yes"?><Relationships xmlns="http://schemas.openxmlformats.org/package/2006/relationships"><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 customWidth="1"/>
    <col min="12" max="12" width="2.21875" style="1" customWidth="1"/>
    <col min="13" max="17" width="2.33203125" style="1" customWidth="1"/>
    <col min="18" max="119" width="2.109375" style="1" customWidth="1"/>
    <col min="120" max="120" width="0" style="1" hidden="1" customWidth="1"/>
    <col min="121" max="16384" width="0" style="1" hidden="1"/>
  </cols>
  <sheetData>
    <row r="1" spans="1:119" ht="33" customHeight="1" x14ac:dyDescent="0.2">
      <c r="B1" s="301" t="s">
        <v>129</v>
      </c>
      <c r="C1" s="301"/>
      <c r="D1" s="301"/>
      <c r="E1" s="301"/>
      <c r="F1" s="301"/>
      <c r="G1" s="301"/>
      <c r="H1" s="301"/>
      <c r="I1" s="301"/>
      <c r="J1" s="301"/>
      <c r="K1" s="301"/>
      <c r="L1" s="301"/>
      <c r="M1" s="301"/>
      <c r="N1" s="301"/>
      <c r="O1" s="301"/>
      <c r="P1" s="301"/>
      <c r="Q1" s="301"/>
      <c r="R1" s="301"/>
      <c r="S1" s="301"/>
      <c r="T1" s="301"/>
      <c r="U1" s="301"/>
      <c r="V1" s="301"/>
      <c r="W1" s="301"/>
      <c r="X1" s="301"/>
      <c r="Y1" s="301"/>
      <c r="Z1" s="301"/>
      <c r="AA1" s="301"/>
      <c r="AB1" s="301"/>
      <c r="AC1" s="301"/>
      <c r="AD1" s="301"/>
      <c r="AE1" s="301"/>
      <c r="AF1" s="301"/>
      <c r="AG1" s="301"/>
      <c r="AH1" s="301"/>
      <c r="AI1" s="301"/>
      <c r="AJ1" s="301"/>
      <c r="AK1" s="301"/>
      <c r="AL1" s="301"/>
      <c r="AM1" s="301"/>
      <c r="AN1" s="301"/>
      <c r="AO1" s="301"/>
      <c r="AP1" s="301"/>
      <c r="AQ1" s="301"/>
      <c r="AR1" s="301"/>
      <c r="AS1" s="301"/>
      <c r="AT1" s="301"/>
      <c r="AU1" s="301"/>
      <c r="AV1" s="301"/>
      <c r="AW1" s="301"/>
      <c r="AX1" s="301"/>
      <c r="AY1" s="301"/>
      <c r="AZ1" s="301"/>
      <c r="BA1" s="301"/>
      <c r="BB1" s="301"/>
      <c r="BC1" s="301"/>
      <c r="BD1" s="301"/>
      <c r="BE1" s="301"/>
      <c r="BF1" s="301"/>
      <c r="BG1" s="301"/>
      <c r="BH1" s="301"/>
      <c r="BI1" s="301"/>
      <c r="BJ1" s="301"/>
      <c r="BK1" s="301"/>
      <c r="BL1" s="301"/>
      <c r="BM1" s="301"/>
      <c r="BN1" s="301"/>
      <c r="BO1" s="301"/>
      <c r="BP1" s="301"/>
      <c r="BQ1" s="301"/>
      <c r="BR1" s="301"/>
      <c r="BS1" s="301"/>
      <c r="BT1" s="301"/>
      <c r="BU1" s="301"/>
      <c r="BV1" s="301"/>
      <c r="BW1" s="301"/>
      <c r="BX1" s="301"/>
      <c r="BY1" s="301"/>
      <c r="BZ1" s="301"/>
      <c r="CA1" s="301"/>
      <c r="CB1" s="301"/>
      <c r="CC1" s="301"/>
      <c r="CD1" s="301"/>
      <c r="CE1" s="301"/>
      <c r="CF1" s="301"/>
      <c r="CG1" s="301"/>
      <c r="CH1" s="301"/>
      <c r="CI1" s="301"/>
      <c r="CJ1" s="301"/>
      <c r="CK1" s="301"/>
      <c r="CL1" s="301"/>
      <c r="CM1" s="301"/>
      <c r="CN1" s="301"/>
      <c r="CO1" s="301"/>
      <c r="CP1" s="301"/>
      <c r="CQ1" s="301"/>
      <c r="CR1" s="301"/>
      <c r="CS1" s="301"/>
      <c r="CT1" s="301"/>
      <c r="CU1" s="301"/>
      <c r="CV1" s="301"/>
      <c r="CW1" s="301"/>
      <c r="CX1" s="301"/>
      <c r="CY1" s="301"/>
      <c r="CZ1" s="301"/>
      <c r="DA1" s="301"/>
      <c r="DB1" s="301"/>
      <c r="DC1" s="301"/>
      <c r="DD1" s="301"/>
      <c r="DE1" s="301"/>
      <c r="DF1" s="301"/>
      <c r="DG1" s="301"/>
      <c r="DH1" s="301"/>
      <c r="DI1" s="301"/>
      <c r="DJ1" s="2"/>
      <c r="DK1" s="2"/>
      <c r="DL1" s="2"/>
      <c r="DM1" s="2"/>
      <c r="DN1" s="2"/>
      <c r="DO1" s="2"/>
    </row>
    <row r="2" spans="1:119" ht="23.4" x14ac:dyDescent="0.2">
      <c r="B2" s="3" t="s">
        <v>130</v>
      </c>
      <c r="C2" s="3"/>
      <c r="D2" s="10"/>
    </row>
    <row r="3" spans="1:119" ht="18.75" customHeight="1" x14ac:dyDescent="0.2">
      <c r="A3" s="2"/>
      <c r="B3" s="456" t="s">
        <v>131</v>
      </c>
      <c r="C3" s="457"/>
      <c r="D3" s="457"/>
      <c r="E3" s="458"/>
      <c r="F3" s="458"/>
      <c r="G3" s="458"/>
      <c r="H3" s="458"/>
      <c r="I3" s="458"/>
      <c r="J3" s="458"/>
      <c r="K3" s="458"/>
      <c r="L3" s="458" t="s">
        <v>136</v>
      </c>
      <c r="M3" s="458"/>
      <c r="N3" s="458"/>
      <c r="O3" s="458"/>
      <c r="P3" s="458"/>
      <c r="Q3" s="458"/>
      <c r="R3" s="465"/>
      <c r="S3" s="465"/>
      <c r="T3" s="465"/>
      <c r="U3" s="465"/>
      <c r="V3" s="466"/>
      <c r="W3" s="305" t="s">
        <v>138</v>
      </c>
      <c r="X3" s="306"/>
      <c r="Y3" s="306"/>
      <c r="Z3" s="306"/>
      <c r="AA3" s="306"/>
      <c r="AB3" s="457"/>
      <c r="AC3" s="465" t="s">
        <v>139</v>
      </c>
      <c r="AD3" s="306"/>
      <c r="AE3" s="306"/>
      <c r="AF3" s="306"/>
      <c r="AG3" s="306"/>
      <c r="AH3" s="306"/>
      <c r="AI3" s="306"/>
      <c r="AJ3" s="306"/>
      <c r="AK3" s="306"/>
      <c r="AL3" s="307"/>
      <c r="AM3" s="305" t="s">
        <v>142</v>
      </c>
      <c r="AN3" s="306"/>
      <c r="AO3" s="306"/>
      <c r="AP3" s="306"/>
      <c r="AQ3" s="306"/>
      <c r="AR3" s="306"/>
      <c r="AS3" s="306"/>
      <c r="AT3" s="306"/>
      <c r="AU3" s="306"/>
      <c r="AV3" s="306"/>
      <c r="AW3" s="306"/>
      <c r="AX3" s="307"/>
      <c r="AY3" s="302" t="s">
        <v>7</v>
      </c>
      <c r="AZ3" s="303"/>
      <c r="BA3" s="303"/>
      <c r="BB3" s="303"/>
      <c r="BC3" s="303"/>
      <c r="BD3" s="303"/>
      <c r="BE3" s="303"/>
      <c r="BF3" s="303"/>
      <c r="BG3" s="303"/>
      <c r="BH3" s="303"/>
      <c r="BI3" s="303"/>
      <c r="BJ3" s="303"/>
      <c r="BK3" s="303"/>
      <c r="BL3" s="303"/>
      <c r="BM3" s="304"/>
      <c r="BN3" s="305" t="s">
        <v>146</v>
      </c>
      <c r="BO3" s="306"/>
      <c r="BP3" s="306"/>
      <c r="BQ3" s="306"/>
      <c r="BR3" s="306"/>
      <c r="BS3" s="306"/>
      <c r="BT3" s="306"/>
      <c r="BU3" s="307"/>
      <c r="BV3" s="305" t="s">
        <v>147</v>
      </c>
      <c r="BW3" s="306"/>
      <c r="BX3" s="306"/>
      <c r="BY3" s="306"/>
      <c r="BZ3" s="306"/>
      <c r="CA3" s="306"/>
      <c r="CB3" s="306"/>
      <c r="CC3" s="307"/>
      <c r="CD3" s="302" t="s">
        <v>7</v>
      </c>
      <c r="CE3" s="303"/>
      <c r="CF3" s="303"/>
      <c r="CG3" s="303"/>
      <c r="CH3" s="303"/>
      <c r="CI3" s="303"/>
      <c r="CJ3" s="303"/>
      <c r="CK3" s="303"/>
      <c r="CL3" s="303"/>
      <c r="CM3" s="303"/>
      <c r="CN3" s="303"/>
      <c r="CO3" s="303"/>
      <c r="CP3" s="303"/>
      <c r="CQ3" s="303"/>
      <c r="CR3" s="303"/>
      <c r="CS3" s="304"/>
      <c r="CT3" s="305" t="s">
        <v>148</v>
      </c>
      <c r="CU3" s="306"/>
      <c r="CV3" s="306"/>
      <c r="CW3" s="306"/>
      <c r="CX3" s="306"/>
      <c r="CY3" s="306"/>
      <c r="CZ3" s="306"/>
      <c r="DA3" s="307"/>
      <c r="DB3" s="305" t="s">
        <v>43</v>
      </c>
      <c r="DC3" s="306"/>
      <c r="DD3" s="306"/>
      <c r="DE3" s="306"/>
      <c r="DF3" s="306"/>
      <c r="DG3" s="306"/>
      <c r="DH3" s="306"/>
      <c r="DI3" s="307"/>
    </row>
    <row r="4" spans="1:119" ht="18.75" customHeight="1" x14ac:dyDescent="0.2">
      <c r="A4" s="2"/>
      <c r="B4" s="459"/>
      <c r="C4" s="460"/>
      <c r="D4" s="460"/>
      <c r="E4" s="461"/>
      <c r="F4" s="461"/>
      <c r="G4" s="461"/>
      <c r="H4" s="461"/>
      <c r="I4" s="461"/>
      <c r="J4" s="461"/>
      <c r="K4" s="461"/>
      <c r="L4" s="461"/>
      <c r="M4" s="461"/>
      <c r="N4" s="461"/>
      <c r="O4" s="461"/>
      <c r="P4" s="461"/>
      <c r="Q4" s="461"/>
      <c r="R4" s="467"/>
      <c r="S4" s="467"/>
      <c r="T4" s="467"/>
      <c r="U4" s="467"/>
      <c r="V4" s="468"/>
      <c r="W4" s="471"/>
      <c r="X4" s="450"/>
      <c r="Y4" s="450"/>
      <c r="Z4" s="450"/>
      <c r="AA4" s="450"/>
      <c r="AB4" s="460"/>
      <c r="AC4" s="467"/>
      <c r="AD4" s="450"/>
      <c r="AE4" s="450"/>
      <c r="AF4" s="450"/>
      <c r="AG4" s="450"/>
      <c r="AH4" s="450"/>
      <c r="AI4" s="450"/>
      <c r="AJ4" s="450"/>
      <c r="AK4" s="450"/>
      <c r="AL4" s="474"/>
      <c r="AM4" s="472"/>
      <c r="AN4" s="473"/>
      <c r="AO4" s="473"/>
      <c r="AP4" s="473"/>
      <c r="AQ4" s="473"/>
      <c r="AR4" s="473"/>
      <c r="AS4" s="473"/>
      <c r="AT4" s="473"/>
      <c r="AU4" s="473"/>
      <c r="AV4" s="473"/>
      <c r="AW4" s="473"/>
      <c r="AX4" s="475"/>
      <c r="AY4" s="308" t="s">
        <v>150</v>
      </c>
      <c r="AZ4" s="309"/>
      <c r="BA4" s="309"/>
      <c r="BB4" s="309"/>
      <c r="BC4" s="309"/>
      <c r="BD4" s="309"/>
      <c r="BE4" s="309"/>
      <c r="BF4" s="309"/>
      <c r="BG4" s="309"/>
      <c r="BH4" s="309"/>
      <c r="BI4" s="309"/>
      <c r="BJ4" s="309"/>
      <c r="BK4" s="309"/>
      <c r="BL4" s="309"/>
      <c r="BM4" s="310"/>
      <c r="BN4" s="311">
        <v>9615252</v>
      </c>
      <c r="BO4" s="312"/>
      <c r="BP4" s="312"/>
      <c r="BQ4" s="312"/>
      <c r="BR4" s="312"/>
      <c r="BS4" s="312"/>
      <c r="BT4" s="312"/>
      <c r="BU4" s="313"/>
      <c r="BV4" s="311">
        <v>9851297</v>
      </c>
      <c r="BW4" s="312"/>
      <c r="BX4" s="312"/>
      <c r="BY4" s="312"/>
      <c r="BZ4" s="312"/>
      <c r="CA4" s="312"/>
      <c r="CB4" s="312"/>
      <c r="CC4" s="313"/>
      <c r="CD4" s="314" t="s">
        <v>152</v>
      </c>
      <c r="CE4" s="315"/>
      <c r="CF4" s="315"/>
      <c r="CG4" s="315"/>
      <c r="CH4" s="315"/>
      <c r="CI4" s="315"/>
      <c r="CJ4" s="315"/>
      <c r="CK4" s="315"/>
      <c r="CL4" s="315"/>
      <c r="CM4" s="315"/>
      <c r="CN4" s="315"/>
      <c r="CO4" s="315"/>
      <c r="CP4" s="315"/>
      <c r="CQ4" s="315"/>
      <c r="CR4" s="315"/>
      <c r="CS4" s="316"/>
      <c r="CT4" s="317">
        <v>9.3000000000000007</v>
      </c>
      <c r="CU4" s="318"/>
      <c r="CV4" s="318"/>
      <c r="CW4" s="318"/>
      <c r="CX4" s="318"/>
      <c r="CY4" s="318"/>
      <c r="CZ4" s="318"/>
      <c r="DA4" s="319"/>
      <c r="DB4" s="317">
        <v>6.5</v>
      </c>
      <c r="DC4" s="318"/>
      <c r="DD4" s="318"/>
      <c r="DE4" s="318"/>
      <c r="DF4" s="318"/>
      <c r="DG4" s="318"/>
      <c r="DH4" s="318"/>
      <c r="DI4" s="319"/>
    </row>
    <row r="5" spans="1:119" ht="18.75" customHeight="1" x14ac:dyDescent="0.2">
      <c r="A5" s="2"/>
      <c r="B5" s="462"/>
      <c r="C5" s="463"/>
      <c r="D5" s="463"/>
      <c r="E5" s="464"/>
      <c r="F5" s="464"/>
      <c r="G5" s="464"/>
      <c r="H5" s="464"/>
      <c r="I5" s="464"/>
      <c r="J5" s="464"/>
      <c r="K5" s="464"/>
      <c r="L5" s="464"/>
      <c r="M5" s="464"/>
      <c r="N5" s="464"/>
      <c r="O5" s="464"/>
      <c r="P5" s="464"/>
      <c r="Q5" s="464"/>
      <c r="R5" s="469"/>
      <c r="S5" s="469"/>
      <c r="T5" s="469"/>
      <c r="U5" s="469"/>
      <c r="V5" s="470"/>
      <c r="W5" s="472"/>
      <c r="X5" s="473"/>
      <c r="Y5" s="473"/>
      <c r="Z5" s="473"/>
      <c r="AA5" s="473"/>
      <c r="AB5" s="463"/>
      <c r="AC5" s="469"/>
      <c r="AD5" s="473"/>
      <c r="AE5" s="473"/>
      <c r="AF5" s="473"/>
      <c r="AG5" s="473"/>
      <c r="AH5" s="473"/>
      <c r="AI5" s="473"/>
      <c r="AJ5" s="473"/>
      <c r="AK5" s="473"/>
      <c r="AL5" s="475"/>
      <c r="AM5" s="320" t="s">
        <v>153</v>
      </c>
      <c r="AN5" s="321"/>
      <c r="AO5" s="321"/>
      <c r="AP5" s="321"/>
      <c r="AQ5" s="321"/>
      <c r="AR5" s="321"/>
      <c r="AS5" s="321"/>
      <c r="AT5" s="322"/>
      <c r="AU5" s="323" t="s">
        <v>66</v>
      </c>
      <c r="AV5" s="324"/>
      <c r="AW5" s="324"/>
      <c r="AX5" s="324"/>
      <c r="AY5" s="325" t="s">
        <v>143</v>
      </c>
      <c r="AZ5" s="326"/>
      <c r="BA5" s="326"/>
      <c r="BB5" s="326"/>
      <c r="BC5" s="326"/>
      <c r="BD5" s="326"/>
      <c r="BE5" s="326"/>
      <c r="BF5" s="326"/>
      <c r="BG5" s="326"/>
      <c r="BH5" s="326"/>
      <c r="BI5" s="326"/>
      <c r="BJ5" s="326"/>
      <c r="BK5" s="326"/>
      <c r="BL5" s="326"/>
      <c r="BM5" s="327"/>
      <c r="BN5" s="328">
        <v>9004826</v>
      </c>
      <c r="BO5" s="329"/>
      <c r="BP5" s="329"/>
      <c r="BQ5" s="329"/>
      <c r="BR5" s="329"/>
      <c r="BS5" s="329"/>
      <c r="BT5" s="329"/>
      <c r="BU5" s="330"/>
      <c r="BV5" s="328">
        <v>9402859</v>
      </c>
      <c r="BW5" s="329"/>
      <c r="BX5" s="329"/>
      <c r="BY5" s="329"/>
      <c r="BZ5" s="329"/>
      <c r="CA5" s="329"/>
      <c r="CB5" s="329"/>
      <c r="CC5" s="330"/>
      <c r="CD5" s="331" t="s">
        <v>156</v>
      </c>
      <c r="CE5" s="332"/>
      <c r="CF5" s="332"/>
      <c r="CG5" s="332"/>
      <c r="CH5" s="332"/>
      <c r="CI5" s="332"/>
      <c r="CJ5" s="332"/>
      <c r="CK5" s="332"/>
      <c r="CL5" s="332"/>
      <c r="CM5" s="332"/>
      <c r="CN5" s="332"/>
      <c r="CO5" s="332"/>
      <c r="CP5" s="332"/>
      <c r="CQ5" s="332"/>
      <c r="CR5" s="332"/>
      <c r="CS5" s="333"/>
      <c r="CT5" s="334">
        <v>94.8</v>
      </c>
      <c r="CU5" s="335"/>
      <c r="CV5" s="335"/>
      <c r="CW5" s="335"/>
      <c r="CX5" s="335"/>
      <c r="CY5" s="335"/>
      <c r="CZ5" s="335"/>
      <c r="DA5" s="336"/>
      <c r="DB5" s="334">
        <v>91.7</v>
      </c>
      <c r="DC5" s="335"/>
      <c r="DD5" s="335"/>
      <c r="DE5" s="335"/>
      <c r="DF5" s="335"/>
      <c r="DG5" s="335"/>
      <c r="DH5" s="335"/>
      <c r="DI5" s="336"/>
    </row>
    <row r="6" spans="1:119" ht="18.75" customHeight="1" x14ac:dyDescent="0.2">
      <c r="A6" s="2"/>
      <c r="B6" s="476" t="s">
        <v>157</v>
      </c>
      <c r="C6" s="477"/>
      <c r="D6" s="477"/>
      <c r="E6" s="478"/>
      <c r="F6" s="478"/>
      <c r="G6" s="478"/>
      <c r="H6" s="478"/>
      <c r="I6" s="478"/>
      <c r="J6" s="478"/>
      <c r="K6" s="478"/>
      <c r="L6" s="478" t="s">
        <v>160</v>
      </c>
      <c r="M6" s="478"/>
      <c r="N6" s="478"/>
      <c r="O6" s="478"/>
      <c r="P6" s="478"/>
      <c r="Q6" s="478"/>
      <c r="R6" s="482"/>
      <c r="S6" s="482"/>
      <c r="T6" s="482"/>
      <c r="U6" s="482"/>
      <c r="V6" s="483"/>
      <c r="W6" s="486" t="s">
        <v>161</v>
      </c>
      <c r="X6" s="487"/>
      <c r="Y6" s="487"/>
      <c r="Z6" s="487"/>
      <c r="AA6" s="487"/>
      <c r="AB6" s="477"/>
      <c r="AC6" s="488" t="s">
        <v>163</v>
      </c>
      <c r="AD6" s="489"/>
      <c r="AE6" s="489"/>
      <c r="AF6" s="489"/>
      <c r="AG6" s="489"/>
      <c r="AH6" s="489"/>
      <c r="AI6" s="489"/>
      <c r="AJ6" s="489"/>
      <c r="AK6" s="489"/>
      <c r="AL6" s="490"/>
      <c r="AM6" s="320" t="s">
        <v>70</v>
      </c>
      <c r="AN6" s="321"/>
      <c r="AO6" s="321"/>
      <c r="AP6" s="321"/>
      <c r="AQ6" s="321"/>
      <c r="AR6" s="321"/>
      <c r="AS6" s="321"/>
      <c r="AT6" s="322"/>
      <c r="AU6" s="323" t="s">
        <v>66</v>
      </c>
      <c r="AV6" s="324"/>
      <c r="AW6" s="324"/>
      <c r="AX6" s="324"/>
      <c r="AY6" s="325" t="s">
        <v>166</v>
      </c>
      <c r="AZ6" s="326"/>
      <c r="BA6" s="326"/>
      <c r="BB6" s="326"/>
      <c r="BC6" s="326"/>
      <c r="BD6" s="326"/>
      <c r="BE6" s="326"/>
      <c r="BF6" s="326"/>
      <c r="BG6" s="326"/>
      <c r="BH6" s="326"/>
      <c r="BI6" s="326"/>
      <c r="BJ6" s="326"/>
      <c r="BK6" s="326"/>
      <c r="BL6" s="326"/>
      <c r="BM6" s="327"/>
      <c r="BN6" s="328">
        <v>610426</v>
      </c>
      <c r="BO6" s="329"/>
      <c r="BP6" s="329"/>
      <c r="BQ6" s="329"/>
      <c r="BR6" s="329"/>
      <c r="BS6" s="329"/>
      <c r="BT6" s="329"/>
      <c r="BU6" s="330"/>
      <c r="BV6" s="328">
        <v>448438</v>
      </c>
      <c r="BW6" s="329"/>
      <c r="BX6" s="329"/>
      <c r="BY6" s="329"/>
      <c r="BZ6" s="329"/>
      <c r="CA6" s="329"/>
      <c r="CB6" s="329"/>
      <c r="CC6" s="330"/>
      <c r="CD6" s="331" t="s">
        <v>167</v>
      </c>
      <c r="CE6" s="332"/>
      <c r="CF6" s="332"/>
      <c r="CG6" s="332"/>
      <c r="CH6" s="332"/>
      <c r="CI6" s="332"/>
      <c r="CJ6" s="332"/>
      <c r="CK6" s="332"/>
      <c r="CL6" s="332"/>
      <c r="CM6" s="332"/>
      <c r="CN6" s="332"/>
      <c r="CO6" s="332"/>
      <c r="CP6" s="332"/>
      <c r="CQ6" s="332"/>
      <c r="CR6" s="332"/>
      <c r="CS6" s="333"/>
      <c r="CT6" s="337">
        <v>94.8</v>
      </c>
      <c r="CU6" s="338"/>
      <c r="CV6" s="338"/>
      <c r="CW6" s="338"/>
      <c r="CX6" s="338"/>
      <c r="CY6" s="338"/>
      <c r="CZ6" s="338"/>
      <c r="DA6" s="339"/>
      <c r="DB6" s="337">
        <v>92.2</v>
      </c>
      <c r="DC6" s="338"/>
      <c r="DD6" s="338"/>
      <c r="DE6" s="338"/>
      <c r="DF6" s="338"/>
      <c r="DG6" s="338"/>
      <c r="DH6" s="338"/>
      <c r="DI6" s="339"/>
    </row>
    <row r="7" spans="1:119" ht="18.75" customHeight="1" x14ac:dyDescent="0.2">
      <c r="A7" s="2"/>
      <c r="B7" s="459"/>
      <c r="C7" s="460"/>
      <c r="D7" s="460"/>
      <c r="E7" s="461"/>
      <c r="F7" s="461"/>
      <c r="G7" s="461"/>
      <c r="H7" s="461"/>
      <c r="I7" s="461"/>
      <c r="J7" s="461"/>
      <c r="K7" s="461"/>
      <c r="L7" s="461"/>
      <c r="M7" s="461"/>
      <c r="N7" s="461"/>
      <c r="O7" s="461"/>
      <c r="P7" s="461"/>
      <c r="Q7" s="461"/>
      <c r="R7" s="467"/>
      <c r="S7" s="467"/>
      <c r="T7" s="467"/>
      <c r="U7" s="467"/>
      <c r="V7" s="468"/>
      <c r="W7" s="471"/>
      <c r="X7" s="450"/>
      <c r="Y7" s="450"/>
      <c r="Z7" s="450"/>
      <c r="AA7" s="450"/>
      <c r="AB7" s="460"/>
      <c r="AC7" s="491"/>
      <c r="AD7" s="449"/>
      <c r="AE7" s="449"/>
      <c r="AF7" s="449"/>
      <c r="AG7" s="449"/>
      <c r="AH7" s="449"/>
      <c r="AI7" s="449"/>
      <c r="AJ7" s="449"/>
      <c r="AK7" s="449"/>
      <c r="AL7" s="492"/>
      <c r="AM7" s="320" t="s">
        <v>128</v>
      </c>
      <c r="AN7" s="321"/>
      <c r="AO7" s="321"/>
      <c r="AP7" s="321"/>
      <c r="AQ7" s="321"/>
      <c r="AR7" s="321"/>
      <c r="AS7" s="321"/>
      <c r="AT7" s="322"/>
      <c r="AU7" s="323" t="s">
        <v>66</v>
      </c>
      <c r="AV7" s="324"/>
      <c r="AW7" s="324"/>
      <c r="AX7" s="324"/>
      <c r="AY7" s="325" t="s">
        <v>168</v>
      </c>
      <c r="AZ7" s="326"/>
      <c r="BA7" s="326"/>
      <c r="BB7" s="326"/>
      <c r="BC7" s="326"/>
      <c r="BD7" s="326"/>
      <c r="BE7" s="326"/>
      <c r="BF7" s="326"/>
      <c r="BG7" s="326"/>
      <c r="BH7" s="326"/>
      <c r="BI7" s="326"/>
      <c r="BJ7" s="326"/>
      <c r="BK7" s="326"/>
      <c r="BL7" s="326"/>
      <c r="BM7" s="327"/>
      <c r="BN7" s="328">
        <v>111003</v>
      </c>
      <c r="BO7" s="329"/>
      <c r="BP7" s="329"/>
      <c r="BQ7" s="329"/>
      <c r="BR7" s="329"/>
      <c r="BS7" s="329"/>
      <c r="BT7" s="329"/>
      <c r="BU7" s="330"/>
      <c r="BV7" s="328">
        <v>103503</v>
      </c>
      <c r="BW7" s="329"/>
      <c r="BX7" s="329"/>
      <c r="BY7" s="329"/>
      <c r="BZ7" s="329"/>
      <c r="CA7" s="329"/>
      <c r="CB7" s="329"/>
      <c r="CC7" s="330"/>
      <c r="CD7" s="331" t="s">
        <v>135</v>
      </c>
      <c r="CE7" s="332"/>
      <c r="CF7" s="332"/>
      <c r="CG7" s="332"/>
      <c r="CH7" s="332"/>
      <c r="CI7" s="332"/>
      <c r="CJ7" s="332"/>
      <c r="CK7" s="332"/>
      <c r="CL7" s="332"/>
      <c r="CM7" s="332"/>
      <c r="CN7" s="332"/>
      <c r="CO7" s="332"/>
      <c r="CP7" s="332"/>
      <c r="CQ7" s="332"/>
      <c r="CR7" s="332"/>
      <c r="CS7" s="333"/>
      <c r="CT7" s="328">
        <v>5394301</v>
      </c>
      <c r="CU7" s="329"/>
      <c r="CV7" s="329"/>
      <c r="CW7" s="329"/>
      <c r="CX7" s="329"/>
      <c r="CY7" s="329"/>
      <c r="CZ7" s="329"/>
      <c r="DA7" s="330"/>
      <c r="DB7" s="328">
        <v>5313091</v>
      </c>
      <c r="DC7" s="329"/>
      <c r="DD7" s="329"/>
      <c r="DE7" s="329"/>
      <c r="DF7" s="329"/>
      <c r="DG7" s="329"/>
      <c r="DH7" s="329"/>
      <c r="DI7" s="330"/>
    </row>
    <row r="8" spans="1:119" ht="18.75" customHeight="1" x14ac:dyDescent="0.2">
      <c r="A8" s="2"/>
      <c r="B8" s="479"/>
      <c r="C8" s="480"/>
      <c r="D8" s="480"/>
      <c r="E8" s="481"/>
      <c r="F8" s="481"/>
      <c r="G8" s="481"/>
      <c r="H8" s="481"/>
      <c r="I8" s="481"/>
      <c r="J8" s="481"/>
      <c r="K8" s="481"/>
      <c r="L8" s="481"/>
      <c r="M8" s="481"/>
      <c r="N8" s="481"/>
      <c r="O8" s="481"/>
      <c r="P8" s="481"/>
      <c r="Q8" s="481"/>
      <c r="R8" s="484"/>
      <c r="S8" s="484"/>
      <c r="T8" s="484"/>
      <c r="U8" s="484"/>
      <c r="V8" s="485"/>
      <c r="W8" s="418"/>
      <c r="X8" s="419"/>
      <c r="Y8" s="419"/>
      <c r="Z8" s="419"/>
      <c r="AA8" s="419"/>
      <c r="AB8" s="480"/>
      <c r="AC8" s="493"/>
      <c r="AD8" s="494"/>
      <c r="AE8" s="494"/>
      <c r="AF8" s="494"/>
      <c r="AG8" s="494"/>
      <c r="AH8" s="494"/>
      <c r="AI8" s="494"/>
      <c r="AJ8" s="494"/>
      <c r="AK8" s="494"/>
      <c r="AL8" s="495"/>
      <c r="AM8" s="320" t="s">
        <v>169</v>
      </c>
      <c r="AN8" s="321"/>
      <c r="AO8" s="321"/>
      <c r="AP8" s="321"/>
      <c r="AQ8" s="321"/>
      <c r="AR8" s="321"/>
      <c r="AS8" s="321"/>
      <c r="AT8" s="322"/>
      <c r="AU8" s="323" t="s">
        <v>66</v>
      </c>
      <c r="AV8" s="324"/>
      <c r="AW8" s="324"/>
      <c r="AX8" s="324"/>
      <c r="AY8" s="325" t="s">
        <v>172</v>
      </c>
      <c r="AZ8" s="326"/>
      <c r="BA8" s="326"/>
      <c r="BB8" s="326"/>
      <c r="BC8" s="326"/>
      <c r="BD8" s="326"/>
      <c r="BE8" s="326"/>
      <c r="BF8" s="326"/>
      <c r="BG8" s="326"/>
      <c r="BH8" s="326"/>
      <c r="BI8" s="326"/>
      <c r="BJ8" s="326"/>
      <c r="BK8" s="326"/>
      <c r="BL8" s="326"/>
      <c r="BM8" s="327"/>
      <c r="BN8" s="328">
        <v>499423</v>
      </c>
      <c r="BO8" s="329"/>
      <c r="BP8" s="329"/>
      <c r="BQ8" s="329"/>
      <c r="BR8" s="329"/>
      <c r="BS8" s="329"/>
      <c r="BT8" s="329"/>
      <c r="BU8" s="330"/>
      <c r="BV8" s="328">
        <v>344935</v>
      </c>
      <c r="BW8" s="329"/>
      <c r="BX8" s="329"/>
      <c r="BY8" s="329"/>
      <c r="BZ8" s="329"/>
      <c r="CA8" s="329"/>
      <c r="CB8" s="329"/>
      <c r="CC8" s="330"/>
      <c r="CD8" s="331" t="s">
        <v>173</v>
      </c>
      <c r="CE8" s="332"/>
      <c r="CF8" s="332"/>
      <c r="CG8" s="332"/>
      <c r="CH8" s="332"/>
      <c r="CI8" s="332"/>
      <c r="CJ8" s="332"/>
      <c r="CK8" s="332"/>
      <c r="CL8" s="332"/>
      <c r="CM8" s="332"/>
      <c r="CN8" s="332"/>
      <c r="CO8" s="332"/>
      <c r="CP8" s="332"/>
      <c r="CQ8" s="332"/>
      <c r="CR8" s="332"/>
      <c r="CS8" s="333"/>
      <c r="CT8" s="340">
        <v>0.34</v>
      </c>
      <c r="CU8" s="341"/>
      <c r="CV8" s="341"/>
      <c r="CW8" s="341"/>
      <c r="CX8" s="341"/>
      <c r="CY8" s="341"/>
      <c r="CZ8" s="341"/>
      <c r="DA8" s="342"/>
      <c r="DB8" s="340">
        <v>0.34</v>
      </c>
      <c r="DC8" s="341"/>
      <c r="DD8" s="341"/>
      <c r="DE8" s="341"/>
      <c r="DF8" s="341"/>
      <c r="DG8" s="341"/>
      <c r="DH8" s="341"/>
      <c r="DI8" s="342"/>
    </row>
    <row r="9" spans="1:119" ht="18.75" customHeight="1" x14ac:dyDescent="0.2">
      <c r="A9" s="2"/>
      <c r="B9" s="302" t="s">
        <v>17</v>
      </c>
      <c r="C9" s="303"/>
      <c r="D9" s="303"/>
      <c r="E9" s="303"/>
      <c r="F9" s="303"/>
      <c r="G9" s="303"/>
      <c r="H9" s="303"/>
      <c r="I9" s="303"/>
      <c r="J9" s="303"/>
      <c r="K9" s="400"/>
      <c r="L9" s="353" t="s">
        <v>14</v>
      </c>
      <c r="M9" s="354"/>
      <c r="N9" s="354"/>
      <c r="O9" s="354"/>
      <c r="P9" s="354"/>
      <c r="Q9" s="355"/>
      <c r="R9" s="356">
        <v>11494</v>
      </c>
      <c r="S9" s="357"/>
      <c r="T9" s="357"/>
      <c r="U9" s="357"/>
      <c r="V9" s="358"/>
      <c r="W9" s="305" t="s">
        <v>175</v>
      </c>
      <c r="X9" s="306"/>
      <c r="Y9" s="306"/>
      <c r="Z9" s="306"/>
      <c r="AA9" s="306"/>
      <c r="AB9" s="306"/>
      <c r="AC9" s="306"/>
      <c r="AD9" s="306"/>
      <c r="AE9" s="306"/>
      <c r="AF9" s="306"/>
      <c r="AG9" s="306"/>
      <c r="AH9" s="306"/>
      <c r="AI9" s="306"/>
      <c r="AJ9" s="306"/>
      <c r="AK9" s="306"/>
      <c r="AL9" s="307"/>
      <c r="AM9" s="320" t="s">
        <v>176</v>
      </c>
      <c r="AN9" s="321"/>
      <c r="AO9" s="321"/>
      <c r="AP9" s="321"/>
      <c r="AQ9" s="321"/>
      <c r="AR9" s="321"/>
      <c r="AS9" s="321"/>
      <c r="AT9" s="322"/>
      <c r="AU9" s="323" t="s">
        <v>66</v>
      </c>
      <c r="AV9" s="324"/>
      <c r="AW9" s="324"/>
      <c r="AX9" s="324"/>
      <c r="AY9" s="325" t="s">
        <v>67</v>
      </c>
      <c r="AZ9" s="326"/>
      <c r="BA9" s="326"/>
      <c r="BB9" s="326"/>
      <c r="BC9" s="326"/>
      <c r="BD9" s="326"/>
      <c r="BE9" s="326"/>
      <c r="BF9" s="326"/>
      <c r="BG9" s="326"/>
      <c r="BH9" s="326"/>
      <c r="BI9" s="326"/>
      <c r="BJ9" s="326"/>
      <c r="BK9" s="326"/>
      <c r="BL9" s="326"/>
      <c r="BM9" s="327"/>
      <c r="BN9" s="328">
        <v>154487</v>
      </c>
      <c r="BO9" s="329"/>
      <c r="BP9" s="329"/>
      <c r="BQ9" s="329"/>
      <c r="BR9" s="329"/>
      <c r="BS9" s="329"/>
      <c r="BT9" s="329"/>
      <c r="BU9" s="330"/>
      <c r="BV9" s="328">
        <v>53252</v>
      </c>
      <c r="BW9" s="329"/>
      <c r="BX9" s="329"/>
      <c r="BY9" s="329"/>
      <c r="BZ9" s="329"/>
      <c r="CA9" s="329"/>
      <c r="CB9" s="329"/>
      <c r="CC9" s="330"/>
      <c r="CD9" s="331" t="s">
        <v>64</v>
      </c>
      <c r="CE9" s="332"/>
      <c r="CF9" s="332"/>
      <c r="CG9" s="332"/>
      <c r="CH9" s="332"/>
      <c r="CI9" s="332"/>
      <c r="CJ9" s="332"/>
      <c r="CK9" s="332"/>
      <c r="CL9" s="332"/>
      <c r="CM9" s="332"/>
      <c r="CN9" s="332"/>
      <c r="CO9" s="332"/>
      <c r="CP9" s="332"/>
      <c r="CQ9" s="332"/>
      <c r="CR9" s="332"/>
      <c r="CS9" s="333"/>
      <c r="CT9" s="334">
        <v>11.1</v>
      </c>
      <c r="CU9" s="335"/>
      <c r="CV9" s="335"/>
      <c r="CW9" s="335"/>
      <c r="CX9" s="335"/>
      <c r="CY9" s="335"/>
      <c r="CZ9" s="335"/>
      <c r="DA9" s="336"/>
      <c r="DB9" s="334">
        <v>11</v>
      </c>
      <c r="DC9" s="335"/>
      <c r="DD9" s="335"/>
      <c r="DE9" s="335"/>
      <c r="DF9" s="335"/>
      <c r="DG9" s="335"/>
      <c r="DH9" s="335"/>
      <c r="DI9" s="336"/>
    </row>
    <row r="10" spans="1:119" ht="18.75" customHeight="1" x14ac:dyDescent="0.2">
      <c r="A10" s="2"/>
      <c r="B10" s="302"/>
      <c r="C10" s="303"/>
      <c r="D10" s="303"/>
      <c r="E10" s="303"/>
      <c r="F10" s="303"/>
      <c r="G10" s="303"/>
      <c r="H10" s="303"/>
      <c r="I10" s="303"/>
      <c r="J10" s="303"/>
      <c r="K10" s="400"/>
      <c r="L10" s="343" t="s">
        <v>179</v>
      </c>
      <c r="M10" s="321"/>
      <c r="N10" s="321"/>
      <c r="O10" s="321"/>
      <c r="P10" s="321"/>
      <c r="Q10" s="322"/>
      <c r="R10" s="344">
        <v>12919</v>
      </c>
      <c r="S10" s="345"/>
      <c r="T10" s="345"/>
      <c r="U10" s="345"/>
      <c r="V10" s="346"/>
      <c r="W10" s="471"/>
      <c r="X10" s="450"/>
      <c r="Y10" s="450"/>
      <c r="Z10" s="450"/>
      <c r="AA10" s="450"/>
      <c r="AB10" s="450"/>
      <c r="AC10" s="450"/>
      <c r="AD10" s="450"/>
      <c r="AE10" s="450"/>
      <c r="AF10" s="450"/>
      <c r="AG10" s="450"/>
      <c r="AH10" s="450"/>
      <c r="AI10" s="450"/>
      <c r="AJ10" s="450"/>
      <c r="AK10" s="450"/>
      <c r="AL10" s="474"/>
      <c r="AM10" s="320" t="s">
        <v>180</v>
      </c>
      <c r="AN10" s="321"/>
      <c r="AO10" s="321"/>
      <c r="AP10" s="321"/>
      <c r="AQ10" s="321"/>
      <c r="AR10" s="321"/>
      <c r="AS10" s="321"/>
      <c r="AT10" s="322"/>
      <c r="AU10" s="323" t="s">
        <v>183</v>
      </c>
      <c r="AV10" s="324"/>
      <c r="AW10" s="324"/>
      <c r="AX10" s="324"/>
      <c r="AY10" s="325" t="s">
        <v>184</v>
      </c>
      <c r="AZ10" s="326"/>
      <c r="BA10" s="326"/>
      <c r="BB10" s="326"/>
      <c r="BC10" s="326"/>
      <c r="BD10" s="326"/>
      <c r="BE10" s="326"/>
      <c r="BF10" s="326"/>
      <c r="BG10" s="326"/>
      <c r="BH10" s="326"/>
      <c r="BI10" s="326"/>
      <c r="BJ10" s="326"/>
      <c r="BK10" s="326"/>
      <c r="BL10" s="326"/>
      <c r="BM10" s="327"/>
      <c r="BN10" s="328">
        <v>180429</v>
      </c>
      <c r="BO10" s="329"/>
      <c r="BP10" s="329"/>
      <c r="BQ10" s="329"/>
      <c r="BR10" s="329"/>
      <c r="BS10" s="329"/>
      <c r="BT10" s="329"/>
      <c r="BU10" s="330"/>
      <c r="BV10" s="328">
        <v>151989</v>
      </c>
      <c r="BW10" s="329"/>
      <c r="BX10" s="329"/>
      <c r="BY10" s="329"/>
      <c r="BZ10" s="329"/>
      <c r="CA10" s="329"/>
      <c r="CB10" s="329"/>
      <c r="CC10" s="330"/>
      <c r="CD10" s="22" t="s">
        <v>186</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302"/>
      <c r="C11" s="303"/>
      <c r="D11" s="303"/>
      <c r="E11" s="303"/>
      <c r="F11" s="303"/>
      <c r="G11" s="303"/>
      <c r="H11" s="303"/>
      <c r="I11" s="303"/>
      <c r="J11" s="303"/>
      <c r="K11" s="400"/>
      <c r="L11" s="347" t="s">
        <v>189</v>
      </c>
      <c r="M11" s="348"/>
      <c r="N11" s="348"/>
      <c r="O11" s="348"/>
      <c r="P11" s="348"/>
      <c r="Q11" s="349"/>
      <c r="R11" s="350" t="s">
        <v>190</v>
      </c>
      <c r="S11" s="351"/>
      <c r="T11" s="351"/>
      <c r="U11" s="351"/>
      <c r="V11" s="352"/>
      <c r="W11" s="471"/>
      <c r="X11" s="450"/>
      <c r="Y11" s="450"/>
      <c r="Z11" s="450"/>
      <c r="AA11" s="450"/>
      <c r="AB11" s="450"/>
      <c r="AC11" s="450"/>
      <c r="AD11" s="450"/>
      <c r="AE11" s="450"/>
      <c r="AF11" s="450"/>
      <c r="AG11" s="450"/>
      <c r="AH11" s="450"/>
      <c r="AI11" s="450"/>
      <c r="AJ11" s="450"/>
      <c r="AK11" s="450"/>
      <c r="AL11" s="474"/>
      <c r="AM11" s="320" t="s">
        <v>192</v>
      </c>
      <c r="AN11" s="321"/>
      <c r="AO11" s="321"/>
      <c r="AP11" s="321"/>
      <c r="AQ11" s="321"/>
      <c r="AR11" s="321"/>
      <c r="AS11" s="321"/>
      <c r="AT11" s="322"/>
      <c r="AU11" s="323" t="s">
        <v>183</v>
      </c>
      <c r="AV11" s="324"/>
      <c r="AW11" s="324"/>
      <c r="AX11" s="324"/>
      <c r="AY11" s="325" t="s">
        <v>193</v>
      </c>
      <c r="AZ11" s="326"/>
      <c r="BA11" s="326"/>
      <c r="BB11" s="326"/>
      <c r="BC11" s="326"/>
      <c r="BD11" s="326"/>
      <c r="BE11" s="326"/>
      <c r="BF11" s="326"/>
      <c r="BG11" s="326"/>
      <c r="BH11" s="326"/>
      <c r="BI11" s="326"/>
      <c r="BJ11" s="326"/>
      <c r="BK11" s="326"/>
      <c r="BL11" s="326"/>
      <c r="BM11" s="327"/>
      <c r="BN11" s="328">
        <v>0</v>
      </c>
      <c r="BO11" s="329"/>
      <c r="BP11" s="329"/>
      <c r="BQ11" s="329"/>
      <c r="BR11" s="329"/>
      <c r="BS11" s="329"/>
      <c r="BT11" s="329"/>
      <c r="BU11" s="330"/>
      <c r="BV11" s="328">
        <v>0</v>
      </c>
      <c r="BW11" s="329"/>
      <c r="BX11" s="329"/>
      <c r="BY11" s="329"/>
      <c r="BZ11" s="329"/>
      <c r="CA11" s="329"/>
      <c r="CB11" s="329"/>
      <c r="CC11" s="330"/>
      <c r="CD11" s="331" t="s">
        <v>196</v>
      </c>
      <c r="CE11" s="332"/>
      <c r="CF11" s="332"/>
      <c r="CG11" s="332"/>
      <c r="CH11" s="332"/>
      <c r="CI11" s="332"/>
      <c r="CJ11" s="332"/>
      <c r="CK11" s="332"/>
      <c r="CL11" s="332"/>
      <c r="CM11" s="332"/>
      <c r="CN11" s="332"/>
      <c r="CO11" s="332"/>
      <c r="CP11" s="332"/>
      <c r="CQ11" s="332"/>
      <c r="CR11" s="332"/>
      <c r="CS11" s="333"/>
      <c r="CT11" s="340" t="s">
        <v>197</v>
      </c>
      <c r="CU11" s="341"/>
      <c r="CV11" s="341"/>
      <c r="CW11" s="341"/>
      <c r="CX11" s="341"/>
      <c r="CY11" s="341"/>
      <c r="CZ11" s="341"/>
      <c r="DA11" s="342"/>
      <c r="DB11" s="340" t="s">
        <v>197</v>
      </c>
      <c r="DC11" s="341"/>
      <c r="DD11" s="341"/>
      <c r="DE11" s="341"/>
      <c r="DF11" s="341"/>
      <c r="DG11" s="341"/>
      <c r="DH11" s="341"/>
      <c r="DI11" s="342"/>
    </row>
    <row r="12" spans="1:119" ht="18.75" customHeight="1" x14ac:dyDescent="0.2">
      <c r="A12" s="2"/>
      <c r="B12" s="496" t="s">
        <v>199</v>
      </c>
      <c r="C12" s="497"/>
      <c r="D12" s="497"/>
      <c r="E12" s="497"/>
      <c r="F12" s="497"/>
      <c r="G12" s="497"/>
      <c r="H12" s="497"/>
      <c r="I12" s="497"/>
      <c r="J12" s="497"/>
      <c r="K12" s="498"/>
      <c r="L12" s="366" t="s">
        <v>200</v>
      </c>
      <c r="M12" s="367"/>
      <c r="N12" s="367"/>
      <c r="O12" s="367"/>
      <c r="P12" s="367"/>
      <c r="Q12" s="368"/>
      <c r="R12" s="369">
        <v>10603</v>
      </c>
      <c r="S12" s="370"/>
      <c r="T12" s="370"/>
      <c r="U12" s="370"/>
      <c r="V12" s="371"/>
      <c r="W12" s="372" t="s">
        <v>7</v>
      </c>
      <c r="X12" s="324"/>
      <c r="Y12" s="324"/>
      <c r="Z12" s="324"/>
      <c r="AA12" s="324"/>
      <c r="AB12" s="373"/>
      <c r="AC12" s="374" t="s">
        <v>106</v>
      </c>
      <c r="AD12" s="375"/>
      <c r="AE12" s="375"/>
      <c r="AF12" s="375"/>
      <c r="AG12" s="376"/>
      <c r="AH12" s="374" t="s">
        <v>202</v>
      </c>
      <c r="AI12" s="375"/>
      <c r="AJ12" s="375"/>
      <c r="AK12" s="375"/>
      <c r="AL12" s="377"/>
      <c r="AM12" s="320" t="s">
        <v>203</v>
      </c>
      <c r="AN12" s="321"/>
      <c r="AO12" s="321"/>
      <c r="AP12" s="321"/>
      <c r="AQ12" s="321"/>
      <c r="AR12" s="321"/>
      <c r="AS12" s="321"/>
      <c r="AT12" s="322"/>
      <c r="AU12" s="323" t="s">
        <v>66</v>
      </c>
      <c r="AV12" s="324"/>
      <c r="AW12" s="324"/>
      <c r="AX12" s="324"/>
      <c r="AY12" s="325" t="s">
        <v>206</v>
      </c>
      <c r="AZ12" s="326"/>
      <c r="BA12" s="326"/>
      <c r="BB12" s="326"/>
      <c r="BC12" s="326"/>
      <c r="BD12" s="326"/>
      <c r="BE12" s="326"/>
      <c r="BF12" s="326"/>
      <c r="BG12" s="326"/>
      <c r="BH12" s="326"/>
      <c r="BI12" s="326"/>
      <c r="BJ12" s="326"/>
      <c r="BK12" s="326"/>
      <c r="BL12" s="326"/>
      <c r="BM12" s="327"/>
      <c r="BN12" s="328">
        <v>272468</v>
      </c>
      <c r="BO12" s="329"/>
      <c r="BP12" s="329"/>
      <c r="BQ12" s="329"/>
      <c r="BR12" s="329"/>
      <c r="BS12" s="329"/>
      <c r="BT12" s="329"/>
      <c r="BU12" s="330"/>
      <c r="BV12" s="328">
        <v>145800</v>
      </c>
      <c r="BW12" s="329"/>
      <c r="BX12" s="329"/>
      <c r="BY12" s="329"/>
      <c r="BZ12" s="329"/>
      <c r="CA12" s="329"/>
      <c r="CB12" s="329"/>
      <c r="CC12" s="330"/>
      <c r="CD12" s="331" t="s">
        <v>207</v>
      </c>
      <c r="CE12" s="332"/>
      <c r="CF12" s="332"/>
      <c r="CG12" s="332"/>
      <c r="CH12" s="332"/>
      <c r="CI12" s="332"/>
      <c r="CJ12" s="332"/>
      <c r="CK12" s="332"/>
      <c r="CL12" s="332"/>
      <c r="CM12" s="332"/>
      <c r="CN12" s="332"/>
      <c r="CO12" s="332"/>
      <c r="CP12" s="332"/>
      <c r="CQ12" s="332"/>
      <c r="CR12" s="332"/>
      <c r="CS12" s="333"/>
      <c r="CT12" s="340" t="s">
        <v>197</v>
      </c>
      <c r="CU12" s="341"/>
      <c r="CV12" s="341"/>
      <c r="CW12" s="341"/>
      <c r="CX12" s="341"/>
      <c r="CY12" s="341"/>
      <c r="CZ12" s="341"/>
      <c r="DA12" s="342"/>
      <c r="DB12" s="340" t="s">
        <v>197</v>
      </c>
      <c r="DC12" s="341"/>
      <c r="DD12" s="341"/>
      <c r="DE12" s="341"/>
      <c r="DF12" s="341"/>
      <c r="DG12" s="341"/>
      <c r="DH12" s="341"/>
      <c r="DI12" s="342"/>
    </row>
    <row r="13" spans="1:119" ht="18.75" customHeight="1" x14ac:dyDescent="0.2">
      <c r="A13" s="2"/>
      <c r="B13" s="499"/>
      <c r="C13" s="500"/>
      <c r="D13" s="500"/>
      <c r="E13" s="500"/>
      <c r="F13" s="500"/>
      <c r="G13" s="500"/>
      <c r="H13" s="500"/>
      <c r="I13" s="500"/>
      <c r="J13" s="500"/>
      <c r="K13" s="501"/>
      <c r="L13" s="14"/>
      <c r="M13" s="359" t="s">
        <v>209</v>
      </c>
      <c r="N13" s="360"/>
      <c r="O13" s="360"/>
      <c r="P13" s="360"/>
      <c r="Q13" s="361"/>
      <c r="R13" s="362">
        <v>10432</v>
      </c>
      <c r="S13" s="363"/>
      <c r="T13" s="363"/>
      <c r="U13" s="363"/>
      <c r="V13" s="364"/>
      <c r="W13" s="486" t="s">
        <v>210</v>
      </c>
      <c r="X13" s="487"/>
      <c r="Y13" s="487"/>
      <c r="Z13" s="487"/>
      <c r="AA13" s="487"/>
      <c r="AB13" s="477"/>
      <c r="AC13" s="344">
        <v>1151</v>
      </c>
      <c r="AD13" s="345"/>
      <c r="AE13" s="345"/>
      <c r="AF13" s="345"/>
      <c r="AG13" s="365"/>
      <c r="AH13" s="344">
        <v>1271</v>
      </c>
      <c r="AI13" s="345"/>
      <c r="AJ13" s="345"/>
      <c r="AK13" s="345"/>
      <c r="AL13" s="346"/>
      <c r="AM13" s="320" t="s">
        <v>212</v>
      </c>
      <c r="AN13" s="321"/>
      <c r="AO13" s="321"/>
      <c r="AP13" s="321"/>
      <c r="AQ13" s="321"/>
      <c r="AR13" s="321"/>
      <c r="AS13" s="321"/>
      <c r="AT13" s="322"/>
      <c r="AU13" s="323" t="s">
        <v>183</v>
      </c>
      <c r="AV13" s="324"/>
      <c r="AW13" s="324"/>
      <c r="AX13" s="324"/>
      <c r="AY13" s="325" t="s">
        <v>214</v>
      </c>
      <c r="AZ13" s="326"/>
      <c r="BA13" s="326"/>
      <c r="BB13" s="326"/>
      <c r="BC13" s="326"/>
      <c r="BD13" s="326"/>
      <c r="BE13" s="326"/>
      <c r="BF13" s="326"/>
      <c r="BG13" s="326"/>
      <c r="BH13" s="326"/>
      <c r="BI13" s="326"/>
      <c r="BJ13" s="326"/>
      <c r="BK13" s="326"/>
      <c r="BL13" s="326"/>
      <c r="BM13" s="327"/>
      <c r="BN13" s="328">
        <v>62448</v>
      </c>
      <c r="BO13" s="329"/>
      <c r="BP13" s="329"/>
      <c r="BQ13" s="329"/>
      <c r="BR13" s="329"/>
      <c r="BS13" s="329"/>
      <c r="BT13" s="329"/>
      <c r="BU13" s="330"/>
      <c r="BV13" s="328">
        <v>59441</v>
      </c>
      <c r="BW13" s="329"/>
      <c r="BX13" s="329"/>
      <c r="BY13" s="329"/>
      <c r="BZ13" s="329"/>
      <c r="CA13" s="329"/>
      <c r="CB13" s="329"/>
      <c r="CC13" s="330"/>
      <c r="CD13" s="331" t="s">
        <v>215</v>
      </c>
      <c r="CE13" s="332"/>
      <c r="CF13" s="332"/>
      <c r="CG13" s="332"/>
      <c r="CH13" s="332"/>
      <c r="CI13" s="332"/>
      <c r="CJ13" s="332"/>
      <c r="CK13" s="332"/>
      <c r="CL13" s="332"/>
      <c r="CM13" s="332"/>
      <c r="CN13" s="332"/>
      <c r="CO13" s="332"/>
      <c r="CP13" s="332"/>
      <c r="CQ13" s="332"/>
      <c r="CR13" s="332"/>
      <c r="CS13" s="333"/>
      <c r="CT13" s="334">
        <v>5.4</v>
      </c>
      <c r="CU13" s="335"/>
      <c r="CV13" s="335"/>
      <c r="CW13" s="335"/>
      <c r="CX13" s="335"/>
      <c r="CY13" s="335"/>
      <c r="CZ13" s="335"/>
      <c r="DA13" s="336"/>
      <c r="DB13" s="334">
        <v>5.7</v>
      </c>
      <c r="DC13" s="335"/>
      <c r="DD13" s="335"/>
      <c r="DE13" s="335"/>
      <c r="DF13" s="335"/>
      <c r="DG13" s="335"/>
      <c r="DH13" s="335"/>
      <c r="DI13" s="336"/>
    </row>
    <row r="14" spans="1:119" ht="18.75" customHeight="1" x14ac:dyDescent="0.2">
      <c r="A14" s="2"/>
      <c r="B14" s="499"/>
      <c r="C14" s="500"/>
      <c r="D14" s="500"/>
      <c r="E14" s="500"/>
      <c r="F14" s="500"/>
      <c r="G14" s="500"/>
      <c r="H14" s="500"/>
      <c r="I14" s="500"/>
      <c r="J14" s="500"/>
      <c r="K14" s="501"/>
      <c r="L14" s="384" t="s">
        <v>218</v>
      </c>
      <c r="M14" s="385"/>
      <c r="N14" s="385"/>
      <c r="O14" s="385"/>
      <c r="P14" s="385"/>
      <c r="Q14" s="386"/>
      <c r="R14" s="362">
        <v>10960</v>
      </c>
      <c r="S14" s="363"/>
      <c r="T14" s="363"/>
      <c r="U14" s="363"/>
      <c r="V14" s="364"/>
      <c r="W14" s="472"/>
      <c r="X14" s="473"/>
      <c r="Y14" s="473"/>
      <c r="Z14" s="473"/>
      <c r="AA14" s="473"/>
      <c r="AB14" s="463"/>
      <c r="AC14" s="387">
        <v>20.2</v>
      </c>
      <c r="AD14" s="388"/>
      <c r="AE14" s="388"/>
      <c r="AF14" s="388"/>
      <c r="AG14" s="389"/>
      <c r="AH14" s="387">
        <v>20.399999999999999</v>
      </c>
      <c r="AI14" s="388"/>
      <c r="AJ14" s="388"/>
      <c r="AK14" s="388"/>
      <c r="AL14" s="390"/>
      <c r="AM14" s="320"/>
      <c r="AN14" s="321"/>
      <c r="AO14" s="321"/>
      <c r="AP14" s="321"/>
      <c r="AQ14" s="321"/>
      <c r="AR14" s="321"/>
      <c r="AS14" s="321"/>
      <c r="AT14" s="322"/>
      <c r="AU14" s="323"/>
      <c r="AV14" s="324"/>
      <c r="AW14" s="324"/>
      <c r="AX14" s="324"/>
      <c r="AY14" s="325"/>
      <c r="AZ14" s="326"/>
      <c r="BA14" s="326"/>
      <c r="BB14" s="326"/>
      <c r="BC14" s="326"/>
      <c r="BD14" s="326"/>
      <c r="BE14" s="326"/>
      <c r="BF14" s="326"/>
      <c r="BG14" s="326"/>
      <c r="BH14" s="326"/>
      <c r="BI14" s="326"/>
      <c r="BJ14" s="326"/>
      <c r="BK14" s="326"/>
      <c r="BL14" s="326"/>
      <c r="BM14" s="327"/>
      <c r="BN14" s="328"/>
      <c r="BO14" s="329"/>
      <c r="BP14" s="329"/>
      <c r="BQ14" s="329"/>
      <c r="BR14" s="329"/>
      <c r="BS14" s="329"/>
      <c r="BT14" s="329"/>
      <c r="BU14" s="330"/>
      <c r="BV14" s="328"/>
      <c r="BW14" s="329"/>
      <c r="BX14" s="329"/>
      <c r="BY14" s="329"/>
      <c r="BZ14" s="329"/>
      <c r="CA14" s="329"/>
      <c r="CB14" s="329"/>
      <c r="CC14" s="330"/>
      <c r="CD14" s="378" t="s">
        <v>221</v>
      </c>
      <c r="CE14" s="379"/>
      <c r="CF14" s="379"/>
      <c r="CG14" s="379"/>
      <c r="CH14" s="379"/>
      <c r="CI14" s="379"/>
      <c r="CJ14" s="379"/>
      <c r="CK14" s="379"/>
      <c r="CL14" s="379"/>
      <c r="CM14" s="379"/>
      <c r="CN14" s="379"/>
      <c r="CO14" s="379"/>
      <c r="CP14" s="379"/>
      <c r="CQ14" s="379"/>
      <c r="CR14" s="379"/>
      <c r="CS14" s="380"/>
      <c r="CT14" s="381">
        <v>14.9</v>
      </c>
      <c r="CU14" s="382"/>
      <c r="CV14" s="382"/>
      <c r="CW14" s="382"/>
      <c r="CX14" s="382"/>
      <c r="CY14" s="382"/>
      <c r="CZ14" s="382"/>
      <c r="DA14" s="383"/>
      <c r="DB14" s="381">
        <v>10.5</v>
      </c>
      <c r="DC14" s="382"/>
      <c r="DD14" s="382"/>
      <c r="DE14" s="382"/>
      <c r="DF14" s="382"/>
      <c r="DG14" s="382"/>
      <c r="DH14" s="382"/>
      <c r="DI14" s="383"/>
    </row>
    <row r="15" spans="1:119" ht="18.75" customHeight="1" x14ac:dyDescent="0.2">
      <c r="A15" s="2"/>
      <c r="B15" s="499"/>
      <c r="C15" s="500"/>
      <c r="D15" s="500"/>
      <c r="E15" s="500"/>
      <c r="F15" s="500"/>
      <c r="G15" s="500"/>
      <c r="H15" s="500"/>
      <c r="I15" s="500"/>
      <c r="J15" s="500"/>
      <c r="K15" s="501"/>
      <c r="L15" s="14"/>
      <c r="M15" s="359" t="s">
        <v>209</v>
      </c>
      <c r="N15" s="360"/>
      <c r="O15" s="360"/>
      <c r="P15" s="360"/>
      <c r="Q15" s="361"/>
      <c r="R15" s="362">
        <v>10796</v>
      </c>
      <c r="S15" s="363"/>
      <c r="T15" s="363"/>
      <c r="U15" s="363"/>
      <c r="V15" s="364"/>
      <c r="W15" s="486" t="s">
        <v>6</v>
      </c>
      <c r="X15" s="487"/>
      <c r="Y15" s="487"/>
      <c r="Z15" s="487"/>
      <c r="AA15" s="487"/>
      <c r="AB15" s="477"/>
      <c r="AC15" s="344">
        <v>1434</v>
      </c>
      <c r="AD15" s="345"/>
      <c r="AE15" s="345"/>
      <c r="AF15" s="345"/>
      <c r="AG15" s="365"/>
      <c r="AH15" s="344">
        <v>1587</v>
      </c>
      <c r="AI15" s="345"/>
      <c r="AJ15" s="345"/>
      <c r="AK15" s="345"/>
      <c r="AL15" s="346"/>
      <c r="AM15" s="320"/>
      <c r="AN15" s="321"/>
      <c r="AO15" s="321"/>
      <c r="AP15" s="321"/>
      <c r="AQ15" s="321"/>
      <c r="AR15" s="321"/>
      <c r="AS15" s="321"/>
      <c r="AT15" s="322"/>
      <c r="AU15" s="323"/>
      <c r="AV15" s="324"/>
      <c r="AW15" s="324"/>
      <c r="AX15" s="324"/>
      <c r="AY15" s="308" t="s">
        <v>223</v>
      </c>
      <c r="AZ15" s="309"/>
      <c r="BA15" s="309"/>
      <c r="BB15" s="309"/>
      <c r="BC15" s="309"/>
      <c r="BD15" s="309"/>
      <c r="BE15" s="309"/>
      <c r="BF15" s="309"/>
      <c r="BG15" s="309"/>
      <c r="BH15" s="309"/>
      <c r="BI15" s="309"/>
      <c r="BJ15" s="309"/>
      <c r="BK15" s="309"/>
      <c r="BL15" s="309"/>
      <c r="BM15" s="310"/>
      <c r="BN15" s="311">
        <v>1659880</v>
      </c>
      <c r="BO15" s="312"/>
      <c r="BP15" s="312"/>
      <c r="BQ15" s="312"/>
      <c r="BR15" s="312"/>
      <c r="BS15" s="312"/>
      <c r="BT15" s="312"/>
      <c r="BU15" s="313"/>
      <c r="BV15" s="311">
        <v>1675810</v>
      </c>
      <c r="BW15" s="312"/>
      <c r="BX15" s="312"/>
      <c r="BY15" s="312"/>
      <c r="BZ15" s="312"/>
      <c r="CA15" s="312"/>
      <c r="CB15" s="312"/>
      <c r="CC15" s="313"/>
      <c r="CD15" s="314" t="s">
        <v>208</v>
      </c>
      <c r="CE15" s="315"/>
      <c r="CF15" s="315"/>
      <c r="CG15" s="315"/>
      <c r="CH15" s="315"/>
      <c r="CI15" s="315"/>
      <c r="CJ15" s="315"/>
      <c r="CK15" s="315"/>
      <c r="CL15" s="315"/>
      <c r="CM15" s="315"/>
      <c r="CN15" s="315"/>
      <c r="CO15" s="315"/>
      <c r="CP15" s="315"/>
      <c r="CQ15" s="315"/>
      <c r="CR15" s="315"/>
      <c r="CS15" s="316"/>
      <c r="CT15" s="28"/>
      <c r="CU15" s="31"/>
      <c r="CV15" s="31"/>
      <c r="CW15" s="31"/>
      <c r="CX15" s="31"/>
      <c r="CY15" s="31"/>
      <c r="CZ15" s="31"/>
      <c r="DA15" s="34"/>
      <c r="DB15" s="28"/>
      <c r="DC15" s="31"/>
      <c r="DD15" s="31"/>
      <c r="DE15" s="31"/>
      <c r="DF15" s="31"/>
      <c r="DG15" s="31"/>
      <c r="DH15" s="31"/>
      <c r="DI15" s="34"/>
    </row>
    <row r="16" spans="1:119" ht="18.75" customHeight="1" x14ac:dyDescent="0.2">
      <c r="A16" s="2"/>
      <c r="B16" s="499"/>
      <c r="C16" s="500"/>
      <c r="D16" s="500"/>
      <c r="E16" s="500"/>
      <c r="F16" s="500"/>
      <c r="G16" s="500"/>
      <c r="H16" s="500"/>
      <c r="I16" s="500"/>
      <c r="J16" s="500"/>
      <c r="K16" s="501"/>
      <c r="L16" s="384" t="s">
        <v>225</v>
      </c>
      <c r="M16" s="391"/>
      <c r="N16" s="391"/>
      <c r="O16" s="391"/>
      <c r="P16" s="391"/>
      <c r="Q16" s="392"/>
      <c r="R16" s="393" t="s">
        <v>162</v>
      </c>
      <c r="S16" s="394"/>
      <c r="T16" s="394"/>
      <c r="U16" s="394"/>
      <c r="V16" s="395"/>
      <c r="W16" s="472"/>
      <c r="X16" s="473"/>
      <c r="Y16" s="473"/>
      <c r="Z16" s="473"/>
      <c r="AA16" s="473"/>
      <c r="AB16" s="463"/>
      <c r="AC16" s="387">
        <v>25.1</v>
      </c>
      <c r="AD16" s="388"/>
      <c r="AE16" s="388"/>
      <c r="AF16" s="388"/>
      <c r="AG16" s="389"/>
      <c r="AH16" s="387">
        <v>25.5</v>
      </c>
      <c r="AI16" s="388"/>
      <c r="AJ16" s="388"/>
      <c r="AK16" s="388"/>
      <c r="AL16" s="390"/>
      <c r="AM16" s="320"/>
      <c r="AN16" s="321"/>
      <c r="AO16" s="321"/>
      <c r="AP16" s="321"/>
      <c r="AQ16" s="321"/>
      <c r="AR16" s="321"/>
      <c r="AS16" s="321"/>
      <c r="AT16" s="322"/>
      <c r="AU16" s="323"/>
      <c r="AV16" s="324"/>
      <c r="AW16" s="324"/>
      <c r="AX16" s="324"/>
      <c r="AY16" s="325" t="s">
        <v>104</v>
      </c>
      <c r="AZ16" s="326"/>
      <c r="BA16" s="326"/>
      <c r="BB16" s="326"/>
      <c r="BC16" s="326"/>
      <c r="BD16" s="326"/>
      <c r="BE16" s="326"/>
      <c r="BF16" s="326"/>
      <c r="BG16" s="326"/>
      <c r="BH16" s="326"/>
      <c r="BI16" s="326"/>
      <c r="BJ16" s="326"/>
      <c r="BK16" s="326"/>
      <c r="BL16" s="326"/>
      <c r="BM16" s="327"/>
      <c r="BN16" s="328">
        <v>4958221</v>
      </c>
      <c r="BO16" s="329"/>
      <c r="BP16" s="329"/>
      <c r="BQ16" s="329"/>
      <c r="BR16" s="329"/>
      <c r="BS16" s="329"/>
      <c r="BT16" s="329"/>
      <c r="BU16" s="330"/>
      <c r="BV16" s="328">
        <v>4850812</v>
      </c>
      <c r="BW16" s="329"/>
      <c r="BX16" s="329"/>
      <c r="BY16" s="329"/>
      <c r="BZ16" s="329"/>
      <c r="CA16" s="329"/>
      <c r="CB16" s="329"/>
      <c r="CC16" s="330"/>
      <c r="CD16" s="21"/>
      <c r="CE16" s="505"/>
      <c r="CF16" s="505"/>
      <c r="CG16" s="505"/>
      <c r="CH16" s="505"/>
      <c r="CI16" s="505"/>
      <c r="CJ16" s="505"/>
      <c r="CK16" s="505"/>
      <c r="CL16" s="505"/>
      <c r="CM16" s="505"/>
      <c r="CN16" s="505"/>
      <c r="CO16" s="505"/>
      <c r="CP16" s="505"/>
      <c r="CQ16" s="505"/>
      <c r="CR16" s="505"/>
      <c r="CS16" s="506"/>
      <c r="CT16" s="334"/>
      <c r="CU16" s="335"/>
      <c r="CV16" s="335"/>
      <c r="CW16" s="335"/>
      <c r="CX16" s="335"/>
      <c r="CY16" s="335"/>
      <c r="CZ16" s="335"/>
      <c r="DA16" s="336"/>
      <c r="DB16" s="334"/>
      <c r="DC16" s="335"/>
      <c r="DD16" s="335"/>
      <c r="DE16" s="335"/>
      <c r="DF16" s="335"/>
      <c r="DG16" s="335"/>
      <c r="DH16" s="335"/>
      <c r="DI16" s="336"/>
    </row>
    <row r="17" spans="1:113" ht="18.75" customHeight="1" x14ac:dyDescent="0.2">
      <c r="A17" s="2"/>
      <c r="B17" s="502"/>
      <c r="C17" s="503"/>
      <c r="D17" s="503"/>
      <c r="E17" s="503"/>
      <c r="F17" s="503"/>
      <c r="G17" s="503"/>
      <c r="H17" s="503"/>
      <c r="I17" s="503"/>
      <c r="J17" s="503"/>
      <c r="K17" s="504"/>
      <c r="L17" s="15"/>
      <c r="M17" s="396" t="s">
        <v>99</v>
      </c>
      <c r="N17" s="397"/>
      <c r="O17" s="397"/>
      <c r="P17" s="397"/>
      <c r="Q17" s="398"/>
      <c r="R17" s="393" t="s">
        <v>226</v>
      </c>
      <c r="S17" s="394"/>
      <c r="T17" s="394"/>
      <c r="U17" s="394"/>
      <c r="V17" s="395"/>
      <c r="W17" s="486" t="s">
        <v>93</v>
      </c>
      <c r="X17" s="487"/>
      <c r="Y17" s="487"/>
      <c r="Z17" s="487"/>
      <c r="AA17" s="487"/>
      <c r="AB17" s="477"/>
      <c r="AC17" s="344">
        <v>3125</v>
      </c>
      <c r="AD17" s="345"/>
      <c r="AE17" s="345"/>
      <c r="AF17" s="345"/>
      <c r="AG17" s="365"/>
      <c r="AH17" s="344">
        <v>3359</v>
      </c>
      <c r="AI17" s="345"/>
      <c r="AJ17" s="345"/>
      <c r="AK17" s="345"/>
      <c r="AL17" s="346"/>
      <c r="AM17" s="320"/>
      <c r="AN17" s="321"/>
      <c r="AO17" s="321"/>
      <c r="AP17" s="321"/>
      <c r="AQ17" s="321"/>
      <c r="AR17" s="321"/>
      <c r="AS17" s="321"/>
      <c r="AT17" s="322"/>
      <c r="AU17" s="323"/>
      <c r="AV17" s="324"/>
      <c r="AW17" s="324"/>
      <c r="AX17" s="324"/>
      <c r="AY17" s="325" t="s">
        <v>227</v>
      </c>
      <c r="AZ17" s="326"/>
      <c r="BA17" s="326"/>
      <c r="BB17" s="326"/>
      <c r="BC17" s="326"/>
      <c r="BD17" s="326"/>
      <c r="BE17" s="326"/>
      <c r="BF17" s="326"/>
      <c r="BG17" s="326"/>
      <c r="BH17" s="326"/>
      <c r="BI17" s="326"/>
      <c r="BJ17" s="326"/>
      <c r="BK17" s="326"/>
      <c r="BL17" s="326"/>
      <c r="BM17" s="327"/>
      <c r="BN17" s="328">
        <v>2082913</v>
      </c>
      <c r="BO17" s="329"/>
      <c r="BP17" s="329"/>
      <c r="BQ17" s="329"/>
      <c r="BR17" s="329"/>
      <c r="BS17" s="329"/>
      <c r="BT17" s="329"/>
      <c r="BU17" s="330"/>
      <c r="BV17" s="328">
        <v>2108113</v>
      </c>
      <c r="BW17" s="329"/>
      <c r="BX17" s="329"/>
      <c r="BY17" s="329"/>
      <c r="BZ17" s="329"/>
      <c r="CA17" s="329"/>
      <c r="CB17" s="329"/>
      <c r="CC17" s="330"/>
      <c r="CD17" s="21"/>
      <c r="CE17" s="505"/>
      <c r="CF17" s="505"/>
      <c r="CG17" s="505"/>
      <c r="CH17" s="505"/>
      <c r="CI17" s="505"/>
      <c r="CJ17" s="505"/>
      <c r="CK17" s="505"/>
      <c r="CL17" s="505"/>
      <c r="CM17" s="505"/>
      <c r="CN17" s="505"/>
      <c r="CO17" s="505"/>
      <c r="CP17" s="505"/>
      <c r="CQ17" s="505"/>
      <c r="CR17" s="505"/>
      <c r="CS17" s="506"/>
      <c r="CT17" s="334"/>
      <c r="CU17" s="335"/>
      <c r="CV17" s="335"/>
      <c r="CW17" s="335"/>
      <c r="CX17" s="335"/>
      <c r="CY17" s="335"/>
      <c r="CZ17" s="335"/>
      <c r="DA17" s="336"/>
      <c r="DB17" s="334"/>
      <c r="DC17" s="335"/>
      <c r="DD17" s="335"/>
      <c r="DE17" s="335"/>
      <c r="DF17" s="335"/>
      <c r="DG17" s="335"/>
      <c r="DH17" s="335"/>
      <c r="DI17" s="336"/>
    </row>
    <row r="18" spans="1:113" ht="18.75" customHeight="1" x14ac:dyDescent="0.2">
      <c r="A18" s="2"/>
      <c r="B18" s="399" t="s">
        <v>228</v>
      </c>
      <c r="C18" s="400"/>
      <c r="D18" s="400"/>
      <c r="E18" s="401"/>
      <c r="F18" s="401"/>
      <c r="G18" s="401"/>
      <c r="H18" s="401"/>
      <c r="I18" s="401"/>
      <c r="J18" s="401"/>
      <c r="K18" s="401"/>
      <c r="L18" s="402">
        <v>300.02999999999997</v>
      </c>
      <c r="M18" s="402"/>
      <c r="N18" s="402"/>
      <c r="O18" s="402"/>
      <c r="P18" s="402"/>
      <c r="Q18" s="402"/>
      <c r="R18" s="403"/>
      <c r="S18" s="403"/>
      <c r="T18" s="403"/>
      <c r="U18" s="403"/>
      <c r="V18" s="404"/>
      <c r="W18" s="418"/>
      <c r="X18" s="419"/>
      <c r="Y18" s="419"/>
      <c r="Z18" s="419"/>
      <c r="AA18" s="419"/>
      <c r="AB18" s="480"/>
      <c r="AC18" s="405">
        <v>54.7</v>
      </c>
      <c r="AD18" s="406"/>
      <c r="AE18" s="406"/>
      <c r="AF18" s="406"/>
      <c r="AG18" s="407"/>
      <c r="AH18" s="405">
        <v>54</v>
      </c>
      <c r="AI18" s="406"/>
      <c r="AJ18" s="406"/>
      <c r="AK18" s="406"/>
      <c r="AL18" s="408"/>
      <c r="AM18" s="320"/>
      <c r="AN18" s="321"/>
      <c r="AO18" s="321"/>
      <c r="AP18" s="321"/>
      <c r="AQ18" s="321"/>
      <c r="AR18" s="321"/>
      <c r="AS18" s="321"/>
      <c r="AT18" s="322"/>
      <c r="AU18" s="323"/>
      <c r="AV18" s="324"/>
      <c r="AW18" s="324"/>
      <c r="AX18" s="324"/>
      <c r="AY18" s="325" t="s">
        <v>229</v>
      </c>
      <c r="AZ18" s="326"/>
      <c r="BA18" s="326"/>
      <c r="BB18" s="326"/>
      <c r="BC18" s="326"/>
      <c r="BD18" s="326"/>
      <c r="BE18" s="326"/>
      <c r="BF18" s="326"/>
      <c r="BG18" s="326"/>
      <c r="BH18" s="326"/>
      <c r="BI18" s="326"/>
      <c r="BJ18" s="326"/>
      <c r="BK18" s="326"/>
      <c r="BL18" s="326"/>
      <c r="BM18" s="327"/>
      <c r="BN18" s="328">
        <v>5163102</v>
      </c>
      <c r="BO18" s="329"/>
      <c r="BP18" s="329"/>
      <c r="BQ18" s="329"/>
      <c r="BR18" s="329"/>
      <c r="BS18" s="329"/>
      <c r="BT18" s="329"/>
      <c r="BU18" s="330"/>
      <c r="BV18" s="328">
        <v>4892546</v>
      </c>
      <c r="BW18" s="329"/>
      <c r="BX18" s="329"/>
      <c r="BY18" s="329"/>
      <c r="BZ18" s="329"/>
      <c r="CA18" s="329"/>
      <c r="CB18" s="329"/>
      <c r="CC18" s="330"/>
      <c r="CD18" s="21"/>
      <c r="CE18" s="505"/>
      <c r="CF18" s="505"/>
      <c r="CG18" s="505"/>
      <c r="CH18" s="505"/>
      <c r="CI18" s="505"/>
      <c r="CJ18" s="505"/>
      <c r="CK18" s="505"/>
      <c r="CL18" s="505"/>
      <c r="CM18" s="505"/>
      <c r="CN18" s="505"/>
      <c r="CO18" s="505"/>
      <c r="CP18" s="505"/>
      <c r="CQ18" s="505"/>
      <c r="CR18" s="505"/>
      <c r="CS18" s="506"/>
      <c r="CT18" s="334"/>
      <c r="CU18" s="335"/>
      <c r="CV18" s="335"/>
      <c r="CW18" s="335"/>
      <c r="CX18" s="335"/>
      <c r="CY18" s="335"/>
      <c r="CZ18" s="335"/>
      <c r="DA18" s="336"/>
      <c r="DB18" s="334"/>
      <c r="DC18" s="335"/>
      <c r="DD18" s="335"/>
      <c r="DE18" s="335"/>
      <c r="DF18" s="335"/>
      <c r="DG18" s="335"/>
      <c r="DH18" s="335"/>
      <c r="DI18" s="336"/>
    </row>
    <row r="19" spans="1:113" ht="18.75" customHeight="1" x14ac:dyDescent="0.2">
      <c r="A19" s="2"/>
      <c r="B19" s="399" t="s">
        <v>54</v>
      </c>
      <c r="C19" s="400"/>
      <c r="D19" s="400"/>
      <c r="E19" s="401"/>
      <c r="F19" s="401"/>
      <c r="G19" s="401"/>
      <c r="H19" s="401"/>
      <c r="I19" s="401"/>
      <c r="J19" s="401"/>
      <c r="K19" s="401"/>
      <c r="L19" s="409">
        <v>38</v>
      </c>
      <c r="M19" s="409"/>
      <c r="N19" s="409"/>
      <c r="O19" s="409"/>
      <c r="P19" s="409"/>
      <c r="Q19" s="409"/>
      <c r="R19" s="410"/>
      <c r="S19" s="410"/>
      <c r="T19" s="410"/>
      <c r="U19" s="410"/>
      <c r="V19" s="411"/>
      <c r="W19" s="305"/>
      <c r="X19" s="306"/>
      <c r="Y19" s="306"/>
      <c r="Z19" s="306"/>
      <c r="AA19" s="306"/>
      <c r="AB19" s="306"/>
      <c r="AC19" s="420"/>
      <c r="AD19" s="420"/>
      <c r="AE19" s="420"/>
      <c r="AF19" s="420"/>
      <c r="AG19" s="420"/>
      <c r="AH19" s="420"/>
      <c r="AI19" s="420"/>
      <c r="AJ19" s="420"/>
      <c r="AK19" s="420"/>
      <c r="AL19" s="421"/>
      <c r="AM19" s="320"/>
      <c r="AN19" s="321"/>
      <c r="AO19" s="321"/>
      <c r="AP19" s="321"/>
      <c r="AQ19" s="321"/>
      <c r="AR19" s="321"/>
      <c r="AS19" s="321"/>
      <c r="AT19" s="322"/>
      <c r="AU19" s="323"/>
      <c r="AV19" s="324"/>
      <c r="AW19" s="324"/>
      <c r="AX19" s="324"/>
      <c r="AY19" s="325" t="s">
        <v>230</v>
      </c>
      <c r="AZ19" s="326"/>
      <c r="BA19" s="326"/>
      <c r="BB19" s="326"/>
      <c r="BC19" s="326"/>
      <c r="BD19" s="326"/>
      <c r="BE19" s="326"/>
      <c r="BF19" s="326"/>
      <c r="BG19" s="326"/>
      <c r="BH19" s="326"/>
      <c r="BI19" s="326"/>
      <c r="BJ19" s="326"/>
      <c r="BK19" s="326"/>
      <c r="BL19" s="326"/>
      <c r="BM19" s="327"/>
      <c r="BN19" s="328">
        <v>6800439</v>
      </c>
      <c r="BO19" s="329"/>
      <c r="BP19" s="329"/>
      <c r="BQ19" s="329"/>
      <c r="BR19" s="329"/>
      <c r="BS19" s="329"/>
      <c r="BT19" s="329"/>
      <c r="BU19" s="330"/>
      <c r="BV19" s="328">
        <v>6606079</v>
      </c>
      <c r="BW19" s="329"/>
      <c r="BX19" s="329"/>
      <c r="BY19" s="329"/>
      <c r="BZ19" s="329"/>
      <c r="CA19" s="329"/>
      <c r="CB19" s="329"/>
      <c r="CC19" s="330"/>
      <c r="CD19" s="21"/>
      <c r="CE19" s="505"/>
      <c r="CF19" s="505"/>
      <c r="CG19" s="505"/>
      <c r="CH19" s="505"/>
      <c r="CI19" s="505"/>
      <c r="CJ19" s="505"/>
      <c r="CK19" s="505"/>
      <c r="CL19" s="505"/>
      <c r="CM19" s="505"/>
      <c r="CN19" s="505"/>
      <c r="CO19" s="505"/>
      <c r="CP19" s="505"/>
      <c r="CQ19" s="505"/>
      <c r="CR19" s="505"/>
      <c r="CS19" s="506"/>
      <c r="CT19" s="334"/>
      <c r="CU19" s="335"/>
      <c r="CV19" s="335"/>
      <c r="CW19" s="335"/>
      <c r="CX19" s="335"/>
      <c r="CY19" s="335"/>
      <c r="CZ19" s="335"/>
      <c r="DA19" s="336"/>
      <c r="DB19" s="334"/>
      <c r="DC19" s="335"/>
      <c r="DD19" s="335"/>
      <c r="DE19" s="335"/>
      <c r="DF19" s="335"/>
      <c r="DG19" s="335"/>
      <c r="DH19" s="335"/>
      <c r="DI19" s="336"/>
    </row>
    <row r="20" spans="1:113" ht="18.75" customHeight="1" x14ac:dyDescent="0.2">
      <c r="A20" s="2"/>
      <c r="B20" s="399" t="s">
        <v>234</v>
      </c>
      <c r="C20" s="400"/>
      <c r="D20" s="400"/>
      <c r="E20" s="401"/>
      <c r="F20" s="401"/>
      <c r="G20" s="401"/>
      <c r="H20" s="401"/>
      <c r="I20" s="401"/>
      <c r="J20" s="401"/>
      <c r="K20" s="401"/>
      <c r="L20" s="409">
        <v>4574</v>
      </c>
      <c r="M20" s="409"/>
      <c r="N20" s="409"/>
      <c r="O20" s="409"/>
      <c r="P20" s="409"/>
      <c r="Q20" s="409"/>
      <c r="R20" s="410"/>
      <c r="S20" s="410"/>
      <c r="T20" s="410"/>
      <c r="U20" s="410"/>
      <c r="V20" s="411"/>
      <c r="W20" s="418"/>
      <c r="X20" s="419"/>
      <c r="Y20" s="419"/>
      <c r="Z20" s="419"/>
      <c r="AA20" s="419"/>
      <c r="AB20" s="419"/>
      <c r="AC20" s="412"/>
      <c r="AD20" s="412"/>
      <c r="AE20" s="412"/>
      <c r="AF20" s="412"/>
      <c r="AG20" s="412"/>
      <c r="AH20" s="412"/>
      <c r="AI20" s="412"/>
      <c r="AJ20" s="412"/>
      <c r="AK20" s="412"/>
      <c r="AL20" s="413"/>
      <c r="AM20" s="414"/>
      <c r="AN20" s="348"/>
      <c r="AO20" s="348"/>
      <c r="AP20" s="348"/>
      <c r="AQ20" s="348"/>
      <c r="AR20" s="348"/>
      <c r="AS20" s="348"/>
      <c r="AT20" s="349"/>
      <c r="AU20" s="415"/>
      <c r="AV20" s="416"/>
      <c r="AW20" s="416"/>
      <c r="AX20" s="417"/>
      <c r="AY20" s="325"/>
      <c r="AZ20" s="326"/>
      <c r="BA20" s="326"/>
      <c r="BB20" s="326"/>
      <c r="BC20" s="326"/>
      <c r="BD20" s="326"/>
      <c r="BE20" s="326"/>
      <c r="BF20" s="326"/>
      <c r="BG20" s="326"/>
      <c r="BH20" s="326"/>
      <c r="BI20" s="326"/>
      <c r="BJ20" s="326"/>
      <c r="BK20" s="326"/>
      <c r="BL20" s="326"/>
      <c r="BM20" s="327"/>
      <c r="BN20" s="328"/>
      <c r="BO20" s="329"/>
      <c r="BP20" s="329"/>
      <c r="BQ20" s="329"/>
      <c r="BR20" s="329"/>
      <c r="BS20" s="329"/>
      <c r="BT20" s="329"/>
      <c r="BU20" s="330"/>
      <c r="BV20" s="328"/>
      <c r="BW20" s="329"/>
      <c r="BX20" s="329"/>
      <c r="BY20" s="329"/>
      <c r="BZ20" s="329"/>
      <c r="CA20" s="329"/>
      <c r="CB20" s="329"/>
      <c r="CC20" s="330"/>
      <c r="CD20" s="21"/>
      <c r="CE20" s="505"/>
      <c r="CF20" s="505"/>
      <c r="CG20" s="505"/>
      <c r="CH20" s="505"/>
      <c r="CI20" s="505"/>
      <c r="CJ20" s="505"/>
      <c r="CK20" s="505"/>
      <c r="CL20" s="505"/>
      <c r="CM20" s="505"/>
      <c r="CN20" s="505"/>
      <c r="CO20" s="505"/>
      <c r="CP20" s="505"/>
      <c r="CQ20" s="505"/>
      <c r="CR20" s="505"/>
      <c r="CS20" s="506"/>
      <c r="CT20" s="334"/>
      <c r="CU20" s="335"/>
      <c r="CV20" s="335"/>
      <c r="CW20" s="335"/>
      <c r="CX20" s="335"/>
      <c r="CY20" s="335"/>
      <c r="CZ20" s="335"/>
      <c r="DA20" s="336"/>
      <c r="DB20" s="334"/>
      <c r="DC20" s="335"/>
      <c r="DD20" s="335"/>
      <c r="DE20" s="335"/>
      <c r="DF20" s="335"/>
      <c r="DG20" s="335"/>
      <c r="DH20" s="335"/>
      <c r="DI20" s="336"/>
    </row>
    <row r="21" spans="1:113" ht="18.75" customHeight="1" x14ac:dyDescent="0.2">
      <c r="A21" s="2"/>
      <c r="B21" s="422" t="s">
        <v>236</v>
      </c>
      <c r="C21" s="423"/>
      <c r="D21" s="423"/>
      <c r="E21" s="423"/>
      <c r="F21" s="423"/>
      <c r="G21" s="423"/>
      <c r="H21" s="423"/>
      <c r="I21" s="423"/>
      <c r="J21" s="423"/>
      <c r="K21" s="423"/>
      <c r="L21" s="423"/>
      <c r="M21" s="423"/>
      <c r="N21" s="423"/>
      <c r="O21" s="423"/>
      <c r="P21" s="423"/>
      <c r="Q21" s="423"/>
      <c r="R21" s="423"/>
      <c r="S21" s="423"/>
      <c r="T21" s="423"/>
      <c r="U21" s="423"/>
      <c r="V21" s="423"/>
      <c r="W21" s="423"/>
      <c r="X21" s="423"/>
      <c r="Y21" s="423"/>
      <c r="Z21" s="423"/>
      <c r="AA21" s="423"/>
      <c r="AB21" s="423"/>
      <c r="AC21" s="423"/>
      <c r="AD21" s="423"/>
      <c r="AE21" s="423"/>
      <c r="AF21" s="423"/>
      <c r="AG21" s="423"/>
      <c r="AH21" s="423"/>
      <c r="AI21" s="423"/>
      <c r="AJ21" s="423"/>
      <c r="AK21" s="423"/>
      <c r="AL21" s="423"/>
      <c r="AM21" s="423"/>
      <c r="AN21" s="423"/>
      <c r="AO21" s="423"/>
      <c r="AP21" s="423"/>
      <c r="AQ21" s="423"/>
      <c r="AR21" s="423"/>
      <c r="AS21" s="423"/>
      <c r="AT21" s="423"/>
      <c r="AU21" s="423"/>
      <c r="AV21" s="423"/>
      <c r="AW21" s="423"/>
      <c r="AX21" s="424"/>
      <c r="AY21" s="425"/>
      <c r="AZ21" s="426"/>
      <c r="BA21" s="426"/>
      <c r="BB21" s="426"/>
      <c r="BC21" s="426"/>
      <c r="BD21" s="426"/>
      <c r="BE21" s="426"/>
      <c r="BF21" s="426"/>
      <c r="BG21" s="426"/>
      <c r="BH21" s="426"/>
      <c r="BI21" s="426"/>
      <c r="BJ21" s="426"/>
      <c r="BK21" s="426"/>
      <c r="BL21" s="426"/>
      <c r="BM21" s="427"/>
      <c r="BN21" s="428"/>
      <c r="BO21" s="429"/>
      <c r="BP21" s="429"/>
      <c r="BQ21" s="429"/>
      <c r="BR21" s="429"/>
      <c r="BS21" s="429"/>
      <c r="BT21" s="429"/>
      <c r="BU21" s="430"/>
      <c r="BV21" s="428"/>
      <c r="BW21" s="429"/>
      <c r="BX21" s="429"/>
      <c r="BY21" s="429"/>
      <c r="BZ21" s="429"/>
      <c r="CA21" s="429"/>
      <c r="CB21" s="429"/>
      <c r="CC21" s="430"/>
      <c r="CD21" s="21"/>
      <c r="CE21" s="505"/>
      <c r="CF21" s="505"/>
      <c r="CG21" s="505"/>
      <c r="CH21" s="505"/>
      <c r="CI21" s="505"/>
      <c r="CJ21" s="505"/>
      <c r="CK21" s="505"/>
      <c r="CL21" s="505"/>
      <c r="CM21" s="505"/>
      <c r="CN21" s="505"/>
      <c r="CO21" s="505"/>
      <c r="CP21" s="505"/>
      <c r="CQ21" s="505"/>
      <c r="CR21" s="505"/>
      <c r="CS21" s="506"/>
      <c r="CT21" s="334"/>
      <c r="CU21" s="335"/>
      <c r="CV21" s="335"/>
      <c r="CW21" s="335"/>
      <c r="CX21" s="335"/>
      <c r="CY21" s="335"/>
      <c r="CZ21" s="335"/>
      <c r="DA21" s="336"/>
      <c r="DB21" s="334"/>
      <c r="DC21" s="335"/>
      <c r="DD21" s="335"/>
      <c r="DE21" s="335"/>
      <c r="DF21" s="335"/>
      <c r="DG21" s="335"/>
      <c r="DH21" s="335"/>
      <c r="DI21" s="336"/>
    </row>
    <row r="22" spans="1:113" ht="18.75" customHeight="1" x14ac:dyDescent="0.2">
      <c r="A22" s="2"/>
      <c r="B22" s="440" t="s">
        <v>237</v>
      </c>
      <c r="C22" s="441"/>
      <c r="D22" s="442"/>
      <c r="E22" s="482" t="s">
        <v>7</v>
      </c>
      <c r="F22" s="487"/>
      <c r="G22" s="487"/>
      <c r="H22" s="487"/>
      <c r="I22" s="487"/>
      <c r="J22" s="487"/>
      <c r="K22" s="477"/>
      <c r="L22" s="482" t="s">
        <v>239</v>
      </c>
      <c r="M22" s="487"/>
      <c r="N22" s="487"/>
      <c r="O22" s="487"/>
      <c r="P22" s="477"/>
      <c r="Q22" s="507" t="s">
        <v>241</v>
      </c>
      <c r="R22" s="508"/>
      <c r="S22" s="508"/>
      <c r="T22" s="508"/>
      <c r="U22" s="508"/>
      <c r="V22" s="509"/>
      <c r="W22" s="521" t="s">
        <v>55</v>
      </c>
      <c r="X22" s="441"/>
      <c r="Y22" s="442"/>
      <c r="Z22" s="482" t="s">
        <v>7</v>
      </c>
      <c r="AA22" s="487"/>
      <c r="AB22" s="487"/>
      <c r="AC22" s="487"/>
      <c r="AD22" s="487"/>
      <c r="AE22" s="487"/>
      <c r="AF22" s="487"/>
      <c r="AG22" s="477"/>
      <c r="AH22" s="513" t="s">
        <v>177</v>
      </c>
      <c r="AI22" s="487"/>
      <c r="AJ22" s="487"/>
      <c r="AK22" s="487"/>
      <c r="AL22" s="477"/>
      <c r="AM22" s="513" t="s">
        <v>242</v>
      </c>
      <c r="AN22" s="514"/>
      <c r="AO22" s="514"/>
      <c r="AP22" s="514"/>
      <c r="AQ22" s="514"/>
      <c r="AR22" s="515"/>
      <c r="AS22" s="507" t="s">
        <v>241</v>
      </c>
      <c r="AT22" s="508"/>
      <c r="AU22" s="508"/>
      <c r="AV22" s="508"/>
      <c r="AW22" s="508"/>
      <c r="AX22" s="519"/>
      <c r="AY22" s="308" t="s">
        <v>244</v>
      </c>
      <c r="AZ22" s="309"/>
      <c r="BA22" s="309"/>
      <c r="BB22" s="309"/>
      <c r="BC22" s="309"/>
      <c r="BD22" s="309"/>
      <c r="BE22" s="309"/>
      <c r="BF22" s="309"/>
      <c r="BG22" s="309"/>
      <c r="BH22" s="309"/>
      <c r="BI22" s="309"/>
      <c r="BJ22" s="309"/>
      <c r="BK22" s="309"/>
      <c r="BL22" s="309"/>
      <c r="BM22" s="310"/>
      <c r="BN22" s="311">
        <v>7367364</v>
      </c>
      <c r="BO22" s="312"/>
      <c r="BP22" s="312"/>
      <c r="BQ22" s="312"/>
      <c r="BR22" s="312"/>
      <c r="BS22" s="312"/>
      <c r="BT22" s="312"/>
      <c r="BU22" s="313"/>
      <c r="BV22" s="311">
        <v>7293405</v>
      </c>
      <c r="BW22" s="312"/>
      <c r="BX22" s="312"/>
      <c r="BY22" s="312"/>
      <c r="BZ22" s="312"/>
      <c r="CA22" s="312"/>
      <c r="CB22" s="312"/>
      <c r="CC22" s="313"/>
      <c r="CD22" s="21"/>
      <c r="CE22" s="505"/>
      <c r="CF22" s="505"/>
      <c r="CG22" s="505"/>
      <c r="CH22" s="505"/>
      <c r="CI22" s="505"/>
      <c r="CJ22" s="505"/>
      <c r="CK22" s="505"/>
      <c r="CL22" s="505"/>
      <c r="CM22" s="505"/>
      <c r="CN22" s="505"/>
      <c r="CO22" s="505"/>
      <c r="CP22" s="505"/>
      <c r="CQ22" s="505"/>
      <c r="CR22" s="505"/>
      <c r="CS22" s="506"/>
      <c r="CT22" s="334"/>
      <c r="CU22" s="335"/>
      <c r="CV22" s="335"/>
      <c r="CW22" s="335"/>
      <c r="CX22" s="335"/>
      <c r="CY22" s="335"/>
      <c r="CZ22" s="335"/>
      <c r="DA22" s="336"/>
      <c r="DB22" s="334"/>
      <c r="DC22" s="335"/>
      <c r="DD22" s="335"/>
      <c r="DE22" s="335"/>
      <c r="DF22" s="335"/>
      <c r="DG22" s="335"/>
      <c r="DH22" s="335"/>
      <c r="DI22" s="336"/>
    </row>
    <row r="23" spans="1:113" ht="18.75" customHeight="1" x14ac:dyDescent="0.2">
      <c r="A23" s="2"/>
      <c r="B23" s="443"/>
      <c r="C23" s="444"/>
      <c r="D23" s="445"/>
      <c r="E23" s="469"/>
      <c r="F23" s="473"/>
      <c r="G23" s="473"/>
      <c r="H23" s="473"/>
      <c r="I23" s="473"/>
      <c r="J23" s="473"/>
      <c r="K23" s="463"/>
      <c r="L23" s="469"/>
      <c r="M23" s="473"/>
      <c r="N23" s="473"/>
      <c r="O23" s="473"/>
      <c r="P23" s="463"/>
      <c r="Q23" s="510"/>
      <c r="R23" s="511"/>
      <c r="S23" s="511"/>
      <c r="T23" s="511"/>
      <c r="U23" s="511"/>
      <c r="V23" s="512"/>
      <c r="W23" s="522"/>
      <c r="X23" s="444"/>
      <c r="Y23" s="445"/>
      <c r="Z23" s="469"/>
      <c r="AA23" s="473"/>
      <c r="AB23" s="473"/>
      <c r="AC23" s="473"/>
      <c r="AD23" s="473"/>
      <c r="AE23" s="473"/>
      <c r="AF23" s="473"/>
      <c r="AG23" s="463"/>
      <c r="AH23" s="469"/>
      <c r="AI23" s="473"/>
      <c r="AJ23" s="473"/>
      <c r="AK23" s="473"/>
      <c r="AL23" s="463"/>
      <c r="AM23" s="516"/>
      <c r="AN23" s="517"/>
      <c r="AO23" s="517"/>
      <c r="AP23" s="517"/>
      <c r="AQ23" s="517"/>
      <c r="AR23" s="518"/>
      <c r="AS23" s="510"/>
      <c r="AT23" s="511"/>
      <c r="AU23" s="511"/>
      <c r="AV23" s="511"/>
      <c r="AW23" s="511"/>
      <c r="AX23" s="520"/>
      <c r="AY23" s="325" t="s">
        <v>246</v>
      </c>
      <c r="AZ23" s="326"/>
      <c r="BA23" s="326"/>
      <c r="BB23" s="326"/>
      <c r="BC23" s="326"/>
      <c r="BD23" s="326"/>
      <c r="BE23" s="326"/>
      <c r="BF23" s="326"/>
      <c r="BG23" s="326"/>
      <c r="BH23" s="326"/>
      <c r="BI23" s="326"/>
      <c r="BJ23" s="326"/>
      <c r="BK23" s="326"/>
      <c r="BL23" s="326"/>
      <c r="BM23" s="327"/>
      <c r="BN23" s="328">
        <v>6583080</v>
      </c>
      <c r="BO23" s="329"/>
      <c r="BP23" s="329"/>
      <c r="BQ23" s="329"/>
      <c r="BR23" s="329"/>
      <c r="BS23" s="329"/>
      <c r="BT23" s="329"/>
      <c r="BU23" s="330"/>
      <c r="BV23" s="328">
        <v>6425305</v>
      </c>
      <c r="BW23" s="329"/>
      <c r="BX23" s="329"/>
      <c r="BY23" s="329"/>
      <c r="BZ23" s="329"/>
      <c r="CA23" s="329"/>
      <c r="CB23" s="329"/>
      <c r="CC23" s="330"/>
      <c r="CD23" s="21"/>
      <c r="CE23" s="505"/>
      <c r="CF23" s="505"/>
      <c r="CG23" s="505"/>
      <c r="CH23" s="505"/>
      <c r="CI23" s="505"/>
      <c r="CJ23" s="505"/>
      <c r="CK23" s="505"/>
      <c r="CL23" s="505"/>
      <c r="CM23" s="505"/>
      <c r="CN23" s="505"/>
      <c r="CO23" s="505"/>
      <c r="CP23" s="505"/>
      <c r="CQ23" s="505"/>
      <c r="CR23" s="505"/>
      <c r="CS23" s="506"/>
      <c r="CT23" s="334"/>
      <c r="CU23" s="335"/>
      <c r="CV23" s="335"/>
      <c r="CW23" s="335"/>
      <c r="CX23" s="335"/>
      <c r="CY23" s="335"/>
      <c r="CZ23" s="335"/>
      <c r="DA23" s="336"/>
      <c r="DB23" s="334"/>
      <c r="DC23" s="335"/>
      <c r="DD23" s="335"/>
      <c r="DE23" s="335"/>
      <c r="DF23" s="335"/>
      <c r="DG23" s="335"/>
      <c r="DH23" s="335"/>
      <c r="DI23" s="336"/>
    </row>
    <row r="24" spans="1:113" ht="18.75" customHeight="1" x14ac:dyDescent="0.2">
      <c r="A24" s="2"/>
      <c r="B24" s="443"/>
      <c r="C24" s="444"/>
      <c r="D24" s="445"/>
      <c r="E24" s="343" t="s">
        <v>248</v>
      </c>
      <c r="F24" s="321"/>
      <c r="G24" s="321"/>
      <c r="H24" s="321"/>
      <c r="I24" s="321"/>
      <c r="J24" s="321"/>
      <c r="K24" s="322"/>
      <c r="L24" s="344">
        <v>1</v>
      </c>
      <c r="M24" s="345"/>
      <c r="N24" s="345"/>
      <c r="O24" s="345"/>
      <c r="P24" s="365"/>
      <c r="Q24" s="344">
        <v>7200</v>
      </c>
      <c r="R24" s="345"/>
      <c r="S24" s="345"/>
      <c r="T24" s="345"/>
      <c r="U24" s="345"/>
      <c r="V24" s="365"/>
      <c r="W24" s="522"/>
      <c r="X24" s="444"/>
      <c r="Y24" s="445"/>
      <c r="Z24" s="343" t="s">
        <v>249</v>
      </c>
      <c r="AA24" s="321"/>
      <c r="AB24" s="321"/>
      <c r="AC24" s="321"/>
      <c r="AD24" s="321"/>
      <c r="AE24" s="321"/>
      <c r="AF24" s="321"/>
      <c r="AG24" s="322"/>
      <c r="AH24" s="344">
        <v>125</v>
      </c>
      <c r="AI24" s="345"/>
      <c r="AJ24" s="345"/>
      <c r="AK24" s="345"/>
      <c r="AL24" s="365"/>
      <c r="AM24" s="344">
        <v>389500</v>
      </c>
      <c r="AN24" s="345"/>
      <c r="AO24" s="345"/>
      <c r="AP24" s="345"/>
      <c r="AQ24" s="345"/>
      <c r="AR24" s="365"/>
      <c r="AS24" s="344">
        <v>3116</v>
      </c>
      <c r="AT24" s="345"/>
      <c r="AU24" s="345"/>
      <c r="AV24" s="345"/>
      <c r="AW24" s="345"/>
      <c r="AX24" s="346"/>
      <c r="AY24" s="425" t="s">
        <v>251</v>
      </c>
      <c r="AZ24" s="426"/>
      <c r="BA24" s="426"/>
      <c r="BB24" s="426"/>
      <c r="BC24" s="426"/>
      <c r="BD24" s="426"/>
      <c r="BE24" s="426"/>
      <c r="BF24" s="426"/>
      <c r="BG24" s="426"/>
      <c r="BH24" s="426"/>
      <c r="BI24" s="426"/>
      <c r="BJ24" s="426"/>
      <c r="BK24" s="426"/>
      <c r="BL24" s="426"/>
      <c r="BM24" s="427"/>
      <c r="BN24" s="328">
        <v>5224173</v>
      </c>
      <c r="BO24" s="329"/>
      <c r="BP24" s="329"/>
      <c r="BQ24" s="329"/>
      <c r="BR24" s="329"/>
      <c r="BS24" s="329"/>
      <c r="BT24" s="329"/>
      <c r="BU24" s="330"/>
      <c r="BV24" s="328">
        <v>4892292</v>
      </c>
      <c r="BW24" s="329"/>
      <c r="BX24" s="329"/>
      <c r="BY24" s="329"/>
      <c r="BZ24" s="329"/>
      <c r="CA24" s="329"/>
      <c r="CB24" s="329"/>
      <c r="CC24" s="330"/>
      <c r="CD24" s="21"/>
      <c r="CE24" s="505"/>
      <c r="CF24" s="505"/>
      <c r="CG24" s="505"/>
      <c r="CH24" s="505"/>
      <c r="CI24" s="505"/>
      <c r="CJ24" s="505"/>
      <c r="CK24" s="505"/>
      <c r="CL24" s="505"/>
      <c r="CM24" s="505"/>
      <c r="CN24" s="505"/>
      <c r="CO24" s="505"/>
      <c r="CP24" s="505"/>
      <c r="CQ24" s="505"/>
      <c r="CR24" s="505"/>
      <c r="CS24" s="506"/>
      <c r="CT24" s="334"/>
      <c r="CU24" s="335"/>
      <c r="CV24" s="335"/>
      <c r="CW24" s="335"/>
      <c r="CX24" s="335"/>
      <c r="CY24" s="335"/>
      <c r="CZ24" s="335"/>
      <c r="DA24" s="336"/>
      <c r="DB24" s="334"/>
      <c r="DC24" s="335"/>
      <c r="DD24" s="335"/>
      <c r="DE24" s="335"/>
      <c r="DF24" s="335"/>
      <c r="DG24" s="335"/>
      <c r="DH24" s="335"/>
      <c r="DI24" s="336"/>
    </row>
    <row r="25" spans="1:113" ht="18.75" customHeight="1" x14ac:dyDescent="0.2">
      <c r="A25" s="2"/>
      <c r="B25" s="443"/>
      <c r="C25" s="444"/>
      <c r="D25" s="445"/>
      <c r="E25" s="343" t="s">
        <v>254</v>
      </c>
      <c r="F25" s="321"/>
      <c r="G25" s="321"/>
      <c r="H25" s="321"/>
      <c r="I25" s="321"/>
      <c r="J25" s="321"/>
      <c r="K25" s="322"/>
      <c r="L25" s="344">
        <v>1</v>
      </c>
      <c r="M25" s="345"/>
      <c r="N25" s="345"/>
      <c r="O25" s="345"/>
      <c r="P25" s="365"/>
      <c r="Q25" s="344">
        <v>5600</v>
      </c>
      <c r="R25" s="345"/>
      <c r="S25" s="345"/>
      <c r="T25" s="345"/>
      <c r="U25" s="345"/>
      <c r="V25" s="365"/>
      <c r="W25" s="522"/>
      <c r="X25" s="444"/>
      <c r="Y25" s="445"/>
      <c r="Z25" s="343" t="s">
        <v>255</v>
      </c>
      <c r="AA25" s="321"/>
      <c r="AB25" s="321"/>
      <c r="AC25" s="321"/>
      <c r="AD25" s="321"/>
      <c r="AE25" s="321"/>
      <c r="AF25" s="321"/>
      <c r="AG25" s="322"/>
      <c r="AH25" s="344" t="s">
        <v>197</v>
      </c>
      <c r="AI25" s="345"/>
      <c r="AJ25" s="345"/>
      <c r="AK25" s="345"/>
      <c r="AL25" s="365"/>
      <c r="AM25" s="344" t="s">
        <v>197</v>
      </c>
      <c r="AN25" s="345"/>
      <c r="AO25" s="345"/>
      <c r="AP25" s="345"/>
      <c r="AQ25" s="345"/>
      <c r="AR25" s="365"/>
      <c r="AS25" s="344" t="s">
        <v>197</v>
      </c>
      <c r="AT25" s="345"/>
      <c r="AU25" s="345"/>
      <c r="AV25" s="345"/>
      <c r="AW25" s="345"/>
      <c r="AX25" s="346"/>
      <c r="AY25" s="308" t="s">
        <v>33</v>
      </c>
      <c r="AZ25" s="309"/>
      <c r="BA25" s="309"/>
      <c r="BB25" s="309"/>
      <c r="BC25" s="309"/>
      <c r="BD25" s="309"/>
      <c r="BE25" s="309"/>
      <c r="BF25" s="309"/>
      <c r="BG25" s="309"/>
      <c r="BH25" s="309"/>
      <c r="BI25" s="309"/>
      <c r="BJ25" s="309"/>
      <c r="BK25" s="309"/>
      <c r="BL25" s="309"/>
      <c r="BM25" s="310"/>
      <c r="BN25" s="311">
        <v>1574971</v>
      </c>
      <c r="BO25" s="312"/>
      <c r="BP25" s="312"/>
      <c r="BQ25" s="312"/>
      <c r="BR25" s="312"/>
      <c r="BS25" s="312"/>
      <c r="BT25" s="312"/>
      <c r="BU25" s="313"/>
      <c r="BV25" s="311">
        <v>600916</v>
      </c>
      <c r="BW25" s="312"/>
      <c r="BX25" s="312"/>
      <c r="BY25" s="312"/>
      <c r="BZ25" s="312"/>
      <c r="CA25" s="312"/>
      <c r="CB25" s="312"/>
      <c r="CC25" s="313"/>
      <c r="CD25" s="21"/>
      <c r="CE25" s="505"/>
      <c r="CF25" s="505"/>
      <c r="CG25" s="505"/>
      <c r="CH25" s="505"/>
      <c r="CI25" s="505"/>
      <c r="CJ25" s="505"/>
      <c r="CK25" s="505"/>
      <c r="CL25" s="505"/>
      <c r="CM25" s="505"/>
      <c r="CN25" s="505"/>
      <c r="CO25" s="505"/>
      <c r="CP25" s="505"/>
      <c r="CQ25" s="505"/>
      <c r="CR25" s="505"/>
      <c r="CS25" s="506"/>
      <c r="CT25" s="334"/>
      <c r="CU25" s="335"/>
      <c r="CV25" s="335"/>
      <c r="CW25" s="335"/>
      <c r="CX25" s="335"/>
      <c r="CY25" s="335"/>
      <c r="CZ25" s="335"/>
      <c r="DA25" s="336"/>
      <c r="DB25" s="334"/>
      <c r="DC25" s="335"/>
      <c r="DD25" s="335"/>
      <c r="DE25" s="335"/>
      <c r="DF25" s="335"/>
      <c r="DG25" s="335"/>
      <c r="DH25" s="335"/>
      <c r="DI25" s="336"/>
    </row>
    <row r="26" spans="1:113" ht="18.75" customHeight="1" x14ac:dyDescent="0.2">
      <c r="A26" s="2"/>
      <c r="B26" s="443"/>
      <c r="C26" s="444"/>
      <c r="D26" s="445"/>
      <c r="E26" s="343" t="s">
        <v>256</v>
      </c>
      <c r="F26" s="321"/>
      <c r="G26" s="321"/>
      <c r="H26" s="321"/>
      <c r="I26" s="321"/>
      <c r="J26" s="321"/>
      <c r="K26" s="322"/>
      <c r="L26" s="344">
        <v>1</v>
      </c>
      <c r="M26" s="345"/>
      <c r="N26" s="345"/>
      <c r="O26" s="345"/>
      <c r="P26" s="365"/>
      <c r="Q26" s="344">
        <v>5500</v>
      </c>
      <c r="R26" s="345"/>
      <c r="S26" s="345"/>
      <c r="T26" s="345"/>
      <c r="U26" s="345"/>
      <c r="V26" s="365"/>
      <c r="W26" s="522"/>
      <c r="X26" s="444"/>
      <c r="Y26" s="445"/>
      <c r="Z26" s="343" t="s">
        <v>257</v>
      </c>
      <c r="AA26" s="431"/>
      <c r="AB26" s="431"/>
      <c r="AC26" s="431"/>
      <c r="AD26" s="431"/>
      <c r="AE26" s="431"/>
      <c r="AF26" s="431"/>
      <c r="AG26" s="432"/>
      <c r="AH26" s="344" t="s">
        <v>197</v>
      </c>
      <c r="AI26" s="345"/>
      <c r="AJ26" s="345"/>
      <c r="AK26" s="345"/>
      <c r="AL26" s="365"/>
      <c r="AM26" s="344" t="s">
        <v>197</v>
      </c>
      <c r="AN26" s="345"/>
      <c r="AO26" s="345"/>
      <c r="AP26" s="345"/>
      <c r="AQ26" s="345"/>
      <c r="AR26" s="365"/>
      <c r="AS26" s="344" t="s">
        <v>197</v>
      </c>
      <c r="AT26" s="345"/>
      <c r="AU26" s="345"/>
      <c r="AV26" s="345"/>
      <c r="AW26" s="345"/>
      <c r="AX26" s="346"/>
      <c r="AY26" s="331" t="s">
        <v>258</v>
      </c>
      <c r="AZ26" s="332"/>
      <c r="BA26" s="332"/>
      <c r="BB26" s="332"/>
      <c r="BC26" s="332"/>
      <c r="BD26" s="332"/>
      <c r="BE26" s="332"/>
      <c r="BF26" s="332"/>
      <c r="BG26" s="332"/>
      <c r="BH26" s="332"/>
      <c r="BI26" s="332"/>
      <c r="BJ26" s="332"/>
      <c r="BK26" s="332"/>
      <c r="BL26" s="332"/>
      <c r="BM26" s="333"/>
      <c r="BN26" s="328" t="s">
        <v>197</v>
      </c>
      <c r="BO26" s="329"/>
      <c r="BP26" s="329"/>
      <c r="BQ26" s="329"/>
      <c r="BR26" s="329"/>
      <c r="BS26" s="329"/>
      <c r="BT26" s="329"/>
      <c r="BU26" s="330"/>
      <c r="BV26" s="328" t="s">
        <v>197</v>
      </c>
      <c r="BW26" s="329"/>
      <c r="BX26" s="329"/>
      <c r="BY26" s="329"/>
      <c r="BZ26" s="329"/>
      <c r="CA26" s="329"/>
      <c r="CB26" s="329"/>
      <c r="CC26" s="330"/>
      <c r="CD26" s="21"/>
      <c r="CE26" s="505"/>
      <c r="CF26" s="505"/>
      <c r="CG26" s="505"/>
      <c r="CH26" s="505"/>
      <c r="CI26" s="505"/>
      <c r="CJ26" s="505"/>
      <c r="CK26" s="505"/>
      <c r="CL26" s="505"/>
      <c r="CM26" s="505"/>
      <c r="CN26" s="505"/>
      <c r="CO26" s="505"/>
      <c r="CP26" s="505"/>
      <c r="CQ26" s="505"/>
      <c r="CR26" s="505"/>
      <c r="CS26" s="506"/>
      <c r="CT26" s="334"/>
      <c r="CU26" s="335"/>
      <c r="CV26" s="335"/>
      <c r="CW26" s="335"/>
      <c r="CX26" s="335"/>
      <c r="CY26" s="335"/>
      <c r="CZ26" s="335"/>
      <c r="DA26" s="336"/>
      <c r="DB26" s="334"/>
      <c r="DC26" s="335"/>
      <c r="DD26" s="335"/>
      <c r="DE26" s="335"/>
      <c r="DF26" s="335"/>
      <c r="DG26" s="335"/>
      <c r="DH26" s="335"/>
      <c r="DI26" s="336"/>
    </row>
    <row r="27" spans="1:113" ht="18.75" customHeight="1" x14ac:dyDescent="0.2">
      <c r="A27" s="2"/>
      <c r="B27" s="443"/>
      <c r="C27" s="444"/>
      <c r="D27" s="445"/>
      <c r="E27" s="343" t="s">
        <v>259</v>
      </c>
      <c r="F27" s="321"/>
      <c r="G27" s="321"/>
      <c r="H27" s="321"/>
      <c r="I27" s="321"/>
      <c r="J27" s="321"/>
      <c r="K27" s="322"/>
      <c r="L27" s="344">
        <v>1</v>
      </c>
      <c r="M27" s="345"/>
      <c r="N27" s="345"/>
      <c r="O27" s="345"/>
      <c r="P27" s="365"/>
      <c r="Q27" s="344">
        <v>3200</v>
      </c>
      <c r="R27" s="345"/>
      <c r="S27" s="345"/>
      <c r="T27" s="345"/>
      <c r="U27" s="345"/>
      <c r="V27" s="365"/>
      <c r="W27" s="522"/>
      <c r="X27" s="444"/>
      <c r="Y27" s="445"/>
      <c r="Z27" s="343" t="s">
        <v>261</v>
      </c>
      <c r="AA27" s="321"/>
      <c r="AB27" s="321"/>
      <c r="AC27" s="321"/>
      <c r="AD27" s="321"/>
      <c r="AE27" s="321"/>
      <c r="AF27" s="321"/>
      <c r="AG27" s="322"/>
      <c r="AH27" s="344" t="s">
        <v>197</v>
      </c>
      <c r="AI27" s="345"/>
      <c r="AJ27" s="345"/>
      <c r="AK27" s="345"/>
      <c r="AL27" s="365"/>
      <c r="AM27" s="344" t="s">
        <v>197</v>
      </c>
      <c r="AN27" s="345"/>
      <c r="AO27" s="345"/>
      <c r="AP27" s="345"/>
      <c r="AQ27" s="345"/>
      <c r="AR27" s="365"/>
      <c r="AS27" s="344" t="s">
        <v>197</v>
      </c>
      <c r="AT27" s="345"/>
      <c r="AU27" s="345"/>
      <c r="AV27" s="345"/>
      <c r="AW27" s="345"/>
      <c r="AX27" s="346"/>
      <c r="AY27" s="378" t="s">
        <v>263</v>
      </c>
      <c r="AZ27" s="379"/>
      <c r="BA27" s="379"/>
      <c r="BB27" s="379"/>
      <c r="BC27" s="379"/>
      <c r="BD27" s="379"/>
      <c r="BE27" s="379"/>
      <c r="BF27" s="379"/>
      <c r="BG27" s="379"/>
      <c r="BH27" s="379"/>
      <c r="BI27" s="379"/>
      <c r="BJ27" s="379"/>
      <c r="BK27" s="379"/>
      <c r="BL27" s="379"/>
      <c r="BM27" s="380"/>
      <c r="BN27" s="428">
        <v>203972</v>
      </c>
      <c r="BO27" s="429"/>
      <c r="BP27" s="429"/>
      <c r="BQ27" s="429"/>
      <c r="BR27" s="429"/>
      <c r="BS27" s="429"/>
      <c r="BT27" s="429"/>
      <c r="BU27" s="430"/>
      <c r="BV27" s="428">
        <v>203815</v>
      </c>
      <c r="BW27" s="429"/>
      <c r="BX27" s="429"/>
      <c r="BY27" s="429"/>
      <c r="BZ27" s="429"/>
      <c r="CA27" s="429"/>
      <c r="CB27" s="429"/>
      <c r="CC27" s="430"/>
      <c r="CD27" s="17"/>
      <c r="CE27" s="505"/>
      <c r="CF27" s="505"/>
      <c r="CG27" s="505"/>
      <c r="CH27" s="505"/>
      <c r="CI27" s="505"/>
      <c r="CJ27" s="505"/>
      <c r="CK27" s="505"/>
      <c r="CL27" s="505"/>
      <c r="CM27" s="505"/>
      <c r="CN27" s="505"/>
      <c r="CO27" s="505"/>
      <c r="CP27" s="505"/>
      <c r="CQ27" s="505"/>
      <c r="CR27" s="505"/>
      <c r="CS27" s="506"/>
      <c r="CT27" s="334"/>
      <c r="CU27" s="335"/>
      <c r="CV27" s="335"/>
      <c r="CW27" s="335"/>
      <c r="CX27" s="335"/>
      <c r="CY27" s="335"/>
      <c r="CZ27" s="335"/>
      <c r="DA27" s="336"/>
      <c r="DB27" s="334"/>
      <c r="DC27" s="335"/>
      <c r="DD27" s="335"/>
      <c r="DE27" s="335"/>
      <c r="DF27" s="335"/>
      <c r="DG27" s="335"/>
      <c r="DH27" s="335"/>
      <c r="DI27" s="336"/>
    </row>
    <row r="28" spans="1:113" ht="18.75" customHeight="1" x14ac:dyDescent="0.2">
      <c r="A28" s="2"/>
      <c r="B28" s="443"/>
      <c r="C28" s="444"/>
      <c r="D28" s="445"/>
      <c r="E28" s="343" t="s">
        <v>264</v>
      </c>
      <c r="F28" s="321"/>
      <c r="G28" s="321"/>
      <c r="H28" s="321"/>
      <c r="I28" s="321"/>
      <c r="J28" s="321"/>
      <c r="K28" s="322"/>
      <c r="L28" s="344">
        <v>1</v>
      </c>
      <c r="M28" s="345"/>
      <c r="N28" s="345"/>
      <c r="O28" s="345"/>
      <c r="P28" s="365"/>
      <c r="Q28" s="344">
        <v>2550</v>
      </c>
      <c r="R28" s="345"/>
      <c r="S28" s="345"/>
      <c r="T28" s="345"/>
      <c r="U28" s="345"/>
      <c r="V28" s="365"/>
      <c r="W28" s="522"/>
      <c r="X28" s="444"/>
      <c r="Y28" s="445"/>
      <c r="Z28" s="343" t="s">
        <v>34</v>
      </c>
      <c r="AA28" s="321"/>
      <c r="AB28" s="321"/>
      <c r="AC28" s="321"/>
      <c r="AD28" s="321"/>
      <c r="AE28" s="321"/>
      <c r="AF28" s="321"/>
      <c r="AG28" s="322"/>
      <c r="AH28" s="344" t="s">
        <v>197</v>
      </c>
      <c r="AI28" s="345"/>
      <c r="AJ28" s="345"/>
      <c r="AK28" s="345"/>
      <c r="AL28" s="365"/>
      <c r="AM28" s="344" t="s">
        <v>197</v>
      </c>
      <c r="AN28" s="345"/>
      <c r="AO28" s="345"/>
      <c r="AP28" s="345"/>
      <c r="AQ28" s="345"/>
      <c r="AR28" s="365"/>
      <c r="AS28" s="344" t="s">
        <v>197</v>
      </c>
      <c r="AT28" s="345"/>
      <c r="AU28" s="345"/>
      <c r="AV28" s="345"/>
      <c r="AW28" s="345"/>
      <c r="AX28" s="346"/>
      <c r="AY28" s="526" t="s">
        <v>267</v>
      </c>
      <c r="AZ28" s="527"/>
      <c r="BA28" s="527"/>
      <c r="BB28" s="528"/>
      <c r="BC28" s="308" t="s">
        <v>98</v>
      </c>
      <c r="BD28" s="309"/>
      <c r="BE28" s="309"/>
      <c r="BF28" s="309"/>
      <c r="BG28" s="309"/>
      <c r="BH28" s="309"/>
      <c r="BI28" s="309"/>
      <c r="BJ28" s="309"/>
      <c r="BK28" s="309"/>
      <c r="BL28" s="309"/>
      <c r="BM28" s="310"/>
      <c r="BN28" s="311">
        <v>1503035</v>
      </c>
      <c r="BO28" s="312"/>
      <c r="BP28" s="312"/>
      <c r="BQ28" s="312"/>
      <c r="BR28" s="312"/>
      <c r="BS28" s="312"/>
      <c r="BT28" s="312"/>
      <c r="BU28" s="313"/>
      <c r="BV28" s="311">
        <v>1594290</v>
      </c>
      <c r="BW28" s="312"/>
      <c r="BX28" s="312"/>
      <c r="BY28" s="312"/>
      <c r="BZ28" s="312"/>
      <c r="CA28" s="312"/>
      <c r="CB28" s="312"/>
      <c r="CC28" s="313"/>
      <c r="CD28" s="21"/>
      <c r="CE28" s="505"/>
      <c r="CF28" s="505"/>
      <c r="CG28" s="505"/>
      <c r="CH28" s="505"/>
      <c r="CI28" s="505"/>
      <c r="CJ28" s="505"/>
      <c r="CK28" s="505"/>
      <c r="CL28" s="505"/>
      <c r="CM28" s="505"/>
      <c r="CN28" s="505"/>
      <c r="CO28" s="505"/>
      <c r="CP28" s="505"/>
      <c r="CQ28" s="505"/>
      <c r="CR28" s="505"/>
      <c r="CS28" s="506"/>
      <c r="CT28" s="334"/>
      <c r="CU28" s="335"/>
      <c r="CV28" s="335"/>
      <c r="CW28" s="335"/>
      <c r="CX28" s="335"/>
      <c r="CY28" s="335"/>
      <c r="CZ28" s="335"/>
      <c r="DA28" s="336"/>
      <c r="DB28" s="334"/>
      <c r="DC28" s="335"/>
      <c r="DD28" s="335"/>
      <c r="DE28" s="335"/>
      <c r="DF28" s="335"/>
      <c r="DG28" s="335"/>
      <c r="DH28" s="335"/>
      <c r="DI28" s="336"/>
    </row>
    <row r="29" spans="1:113" ht="18.75" customHeight="1" x14ac:dyDescent="0.2">
      <c r="A29" s="2"/>
      <c r="B29" s="443"/>
      <c r="C29" s="444"/>
      <c r="D29" s="445"/>
      <c r="E29" s="343" t="s">
        <v>268</v>
      </c>
      <c r="F29" s="321"/>
      <c r="G29" s="321"/>
      <c r="H29" s="321"/>
      <c r="I29" s="321"/>
      <c r="J29" s="321"/>
      <c r="K29" s="322"/>
      <c r="L29" s="344">
        <v>12</v>
      </c>
      <c r="M29" s="345"/>
      <c r="N29" s="345"/>
      <c r="O29" s="345"/>
      <c r="P29" s="365"/>
      <c r="Q29" s="344">
        <v>2400</v>
      </c>
      <c r="R29" s="345"/>
      <c r="S29" s="345"/>
      <c r="T29" s="345"/>
      <c r="U29" s="345"/>
      <c r="V29" s="365"/>
      <c r="W29" s="523"/>
      <c r="X29" s="524"/>
      <c r="Y29" s="525"/>
      <c r="Z29" s="343" t="s">
        <v>270</v>
      </c>
      <c r="AA29" s="321"/>
      <c r="AB29" s="321"/>
      <c r="AC29" s="321"/>
      <c r="AD29" s="321"/>
      <c r="AE29" s="321"/>
      <c r="AF29" s="321"/>
      <c r="AG29" s="322"/>
      <c r="AH29" s="344">
        <v>125</v>
      </c>
      <c r="AI29" s="345"/>
      <c r="AJ29" s="345"/>
      <c r="AK29" s="345"/>
      <c r="AL29" s="365"/>
      <c r="AM29" s="344">
        <v>389500</v>
      </c>
      <c r="AN29" s="345"/>
      <c r="AO29" s="345"/>
      <c r="AP29" s="345"/>
      <c r="AQ29" s="345"/>
      <c r="AR29" s="365"/>
      <c r="AS29" s="344">
        <v>3116</v>
      </c>
      <c r="AT29" s="345"/>
      <c r="AU29" s="345"/>
      <c r="AV29" s="345"/>
      <c r="AW29" s="345"/>
      <c r="AX29" s="346"/>
      <c r="AY29" s="529"/>
      <c r="AZ29" s="530"/>
      <c r="BA29" s="530"/>
      <c r="BB29" s="531"/>
      <c r="BC29" s="325" t="s">
        <v>271</v>
      </c>
      <c r="BD29" s="326"/>
      <c r="BE29" s="326"/>
      <c r="BF29" s="326"/>
      <c r="BG29" s="326"/>
      <c r="BH29" s="326"/>
      <c r="BI29" s="326"/>
      <c r="BJ29" s="326"/>
      <c r="BK29" s="326"/>
      <c r="BL29" s="326"/>
      <c r="BM29" s="327"/>
      <c r="BN29" s="328">
        <v>97337</v>
      </c>
      <c r="BO29" s="329"/>
      <c r="BP29" s="329"/>
      <c r="BQ29" s="329"/>
      <c r="BR29" s="329"/>
      <c r="BS29" s="329"/>
      <c r="BT29" s="329"/>
      <c r="BU29" s="330"/>
      <c r="BV29" s="328">
        <v>159627</v>
      </c>
      <c r="BW29" s="329"/>
      <c r="BX29" s="329"/>
      <c r="BY29" s="329"/>
      <c r="BZ29" s="329"/>
      <c r="CA29" s="329"/>
      <c r="CB29" s="329"/>
      <c r="CC29" s="330"/>
      <c r="CD29" s="17"/>
      <c r="CE29" s="505"/>
      <c r="CF29" s="505"/>
      <c r="CG29" s="505"/>
      <c r="CH29" s="505"/>
      <c r="CI29" s="505"/>
      <c r="CJ29" s="505"/>
      <c r="CK29" s="505"/>
      <c r="CL29" s="505"/>
      <c r="CM29" s="505"/>
      <c r="CN29" s="505"/>
      <c r="CO29" s="505"/>
      <c r="CP29" s="505"/>
      <c r="CQ29" s="505"/>
      <c r="CR29" s="505"/>
      <c r="CS29" s="506"/>
      <c r="CT29" s="334"/>
      <c r="CU29" s="335"/>
      <c r="CV29" s="335"/>
      <c r="CW29" s="335"/>
      <c r="CX29" s="335"/>
      <c r="CY29" s="335"/>
      <c r="CZ29" s="335"/>
      <c r="DA29" s="336"/>
      <c r="DB29" s="334"/>
      <c r="DC29" s="335"/>
      <c r="DD29" s="335"/>
      <c r="DE29" s="335"/>
      <c r="DF29" s="335"/>
      <c r="DG29" s="335"/>
      <c r="DH29" s="335"/>
      <c r="DI29" s="336"/>
    </row>
    <row r="30" spans="1:113" ht="18.75" customHeight="1" x14ac:dyDescent="0.2">
      <c r="A30" s="2"/>
      <c r="B30" s="446"/>
      <c r="C30" s="447"/>
      <c r="D30" s="448"/>
      <c r="E30" s="347"/>
      <c r="F30" s="348"/>
      <c r="G30" s="348"/>
      <c r="H30" s="348"/>
      <c r="I30" s="348"/>
      <c r="J30" s="348"/>
      <c r="K30" s="349"/>
      <c r="L30" s="433"/>
      <c r="M30" s="434"/>
      <c r="N30" s="434"/>
      <c r="O30" s="434"/>
      <c r="P30" s="435"/>
      <c r="Q30" s="433"/>
      <c r="R30" s="434"/>
      <c r="S30" s="434"/>
      <c r="T30" s="434"/>
      <c r="U30" s="434"/>
      <c r="V30" s="435"/>
      <c r="W30" s="436" t="s">
        <v>273</v>
      </c>
      <c r="X30" s="437"/>
      <c r="Y30" s="437"/>
      <c r="Z30" s="437"/>
      <c r="AA30" s="437"/>
      <c r="AB30" s="437"/>
      <c r="AC30" s="437"/>
      <c r="AD30" s="437"/>
      <c r="AE30" s="437"/>
      <c r="AF30" s="437"/>
      <c r="AG30" s="438"/>
      <c r="AH30" s="405">
        <v>95.6</v>
      </c>
      <c r="AI30" s="406"/>
      <c r="AJ30" s="406"/>
      <c r="AK30" s="406"/>
      <c r="AL30" s="406"/>
      <c r="AM30" s="406"/>
      <c r="AN30" s="406"/>
      <c r="AO30" s="406"/>
      <c r="AP30" s="406"/>
      <c r="AQ30" s="406"/>
      <c r="AR30" s="406"/>
      <c r="AS30" s="406"/>
      <c r="AT30" s="406"/>
      <c r="AU30" s="406"/>
      <c r="AV30" s="406"/>
      <c r="AW30" s="406"/>
      <c r="AX30" s="408"/>
      <c r="AY30" s="532"/>
      <c r="AZ30" s="533"/>
      <c r="BA30" s="533"/>
      <c r="BB30" s="534"/>
      <c r="BC30" s="425" t="s">
        <v>65</v>
      </c>
      <c r="BD30" s="426"/>
      <c r="BE30" s="426"/>
      <c r="BF30" s="426"/>
      <c r="BG30" s="426"/>
      <c r="BH30" s="426"/>
      <c r="BI30" s="426"/>
      <c r="BJ30" s="426"/>
      <c r="BK30" s="426"/>
      <c r="BL30" s="426"/>
      <c r="BM30" s="427"/>
      <c r="BN30" s="428">
        <v>1204725</v>
      </c>
      <c r="BO30" s="429"/>
      <c r="BP30" s="429"/>
      <c r="BQ30" s="429"/>
      <c r="BR30" s="429"/>
      <c r="BS30" s="429"/>
      <c r="BT30" s="429"/>
      <c r="BU30" s="430"/>
      <c r="BV30" s="428">
        <v>1286086</v>
      </c>
      <c r="BW30" s="429"/>
      <c r="BX30" s="429"/>
      <c r="BY30" s="429"/>
      <c r="BZ30" s="429"/>
      <c r="CA30" s="429"/>
      <c r="CB30" s="429"/>
      <c r="CC30" s="430"/>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39" t="s">
        <v>181</v>
      </c>
      <c r="D32" s="439"/>
      <c r="E32" s="439"/>
      <c r="F32" s="439"/>
      <c r="G32" s="439"/>
      <c r="H32" s="439"/>
      <c r="I32" s="439"/>
      <c r="J32" s="439"/>
      <c r="K32" s="439"/>
      <c r="L32" s="439"/>
      <c r="M32" s="439"/>
      <c r="N32" s="439"/>
      <c r="O32" s="439"/>
      <c r="P32" s="439"/>
      <c r="Q32" s="439"/>
      <c r="R32" s="439"/>
      <c r="S32" s="439"/>
      <c r="U32" s="332" t="s">
        <v>88</v>
      </c>
      <c r="V32" s="332"/>
      <c r="W32" s="332"/>
      <c r="X32" s="332"/>
      <c r="Y32" s="332"/>
      <c r="Z32" s="332"/>
      <c r="AA32" s="332"/>
      <c r="AB32" s="332"/>
      <c r="AC32" s="332"/>
      <c r="AD32" s="332"/>
      <c r="AE32" s="332"/>
      <c r="AF32" s="332"/>
      <c r="AG32" s="332"/>
      <c r="AH32" s="332"/>
      <c r="AI32" s="332"/>
      <c r="AJ32" s="332"/>
      <c r="AK32" s="332"/>
      <c r="AM32" s="332" t="s">
        <v>275</v>
      </c>
      <c r="AN32" s="332"/>
      <c r="AO32" s="332"/>
      <c r="AP32" s="332"/>
      <c r="AQ32" s="332"/>
      <c r="AR32" s="332"/>
      <c r="AS32" s="332"/>
      <c r="AT32" s="332"/>
      <c r="AU32" s="332"/>
      <c r="AV32" s="332"/>
      <c r="AW32" s="332"/>
      <c r="AX32" s="332"/>
      <c r="AY32" s="332"/>
      <c r="AZ32" s="332"/>
      <c r="BA32" s="332"/>
      <c r="BB32" s="332"/>
      <c r="BC32" s="332"/>
      <c r="BE32" s="332" t="s">
        <v>276</v>
      </c>
      <c r="BF32" s="332"/>
      <c r="BG32" s="332"/>
      <c r="BH32" s="332"/>
      <c r="BI32" s="332"/>
      <c r="BJ32" s="332"/>
      <c r="BK32" s="332"/>
      <c r="BL32" s="332"/>
      <c r="BM32" s="332"/>
      <c r="BN32" s="332"/>
      <c r="BO32" s="332"/>
      <c r="BP32" s="332"/>
      <c r="BQ32" s="332"/>
      <c r="BR32" s="332"/>
      <c r="BS32" s="332"/>
      <c r="BT32" s="332"/>
      <c r="BU32" s="332"/>
      <c r="BW32" s="332" t="s">
        <v>278</v>
      </c>
      <c r="BX32" s="332"/>
      <c r="BY32" s="332"/>
      <c r="BZ32" s="332"/>
      <c r="CA32" s="332"/>
      <c r="CB32" s="332"/>
      <c r="CC32" s="332"/>
      <c r="CD32" s="332"/>
      <c r="CE32" s="332"/>
      <c r="CF32" s="332"/>
      <c r="CG32" s="332"/>
      <c r="CH32" s="332"/>
      <c r="CI32" s="332"/>
      <c r="CJ32" s="332"/>
      <c r="CK32" s="332"/>
      <c r="CL32" s="332"/>
      <c r="CM32" s="332"/>
      <c r="CO32" s="332" t="s">
        <v>279</v>
      </c>
      <c r="CP32" s="332"/>
      <c r="CQ32" s="332"/>
      <c r="CR32" s="332"/>
      <c r="CS32" s="332"/>
      <c r="CT32" s="332"/>
      <c r="CU32" s="332"/>
      <c r="CV32" s="332"/>
      <c r="CW32" s="332"/>
      <c r="CX32" s="332"/>
      <c r="CY32" s="332"/>
      <c r="CZ32" s="332"/>
      <c r="DA32" s="332"/>
      <c r="DB32" s="332"/>
      <c r="DC32" s="332"/>
      <c r="DD32" s="332"/>
      <c r="DE32" s="332"/>
      <c r="DI32" s="36"/>
    </row>
    <row r="33" spans="1:113" ht="13.5" customHeight="1" x14ac:dyDescent="0.2">
      <c r="A33" s="2"/>
      <c r="B33" s="5"/>
      <c r="C33" s="449" t="s">
        <v>116</v>
      </c>
      <c r="D33" s="449"/>
      <c r="E33" s="450" t="s">
        <v>280</v>
      </c>
      <c r="F33" s="450"/>
      <c r="G33" s="450"/>
      <c r="H33" s="450"/>
      <c r="I33" s="450"/>
      <c r="J33" s="450"/>
      <c r="K33" s="450"/>
      <c r="L33" s="450"/>
      <c r="M33" s="450"/>
      <c r="N33" s="450"/>
      <c r="O33" s="450"/>
      <c r="P33" s="450"/>
      <c r="Q33" s="450"/>
      <c r="R33" s="450"/>
      <c r="S33" s="450"/>
      <c r="T33" s="12"/>
      <c r="U33" s="449" t="s">
        <v>116</v>
      </c>
      <c r="V33" s="449"/>
      <c r="W33" s="450" t="s">
        <v>280</v>
      </c>
      <c r="X33" s="450"/>
      <c r="Y33" s="450"/>
      <c r="Z33" s="450"/>
      <c r="AA33" s="450"/>
      <c r="AB33" s="450"/>
      <c r="AC33" s="450"/>
      <c r="AD33" s="450"/>
      <c r="AE33" s="450"/>
      <c r="AF33" s="450"/>
      <c r="AG33" s="450"/>
      <c r="AH33" s="450"/>
      <c r="AI33" s="450"/>
      <c r="AJ33" s="450"/>
      <c r="AK33" s="450"/>
      <c r="AL33" s="12"/>
      <c r="AM33" s="449" t="s">
        <v>116</v>
      </c>
      <c r="AN33" s="449"/>
      <c r="AO33" s="450" t="s">
        <v>280</v>
      </c>
      <c r="AP33" s="450"/>
      <c r="AQ33" s="450"/>
      <c r="AR33" s="450"/>
      <c r="AS33" s="450"/>
      <c r="AT33" s="450"/>
      <c r="AU33" s="450"/>
      <c r="AV33" s="450"/>
      <c r="AW33" s="450"/>
      <c r="AX33" s="450"/>
      <c r="AY33" s="450"/>
      <c r="AZ33" s="450"/>
      <c r="BA33" s="450"/>
      <c r="BB33" s="450"/>
      <c r="BC33" s="450"/>
      <c r="BD33" s="8"/>
      <c r="BE33" s="450" t="s">
        <v>282</v>
      </c>
      <c r="BF33" s="450"/>
      <c r="BG33" s="450" t="s">
        <v>164</v>
      </c>
      <c r="BH33" s="450"/>
      <c r="BI33" s="450"/>
      <c r="BJ33" s="450"/>
      <c r="BK33" s="450"/>
      <c r="BL33" s="450"/>
      <c r="BM33" s="450"/>
      <c r="BN33" s="450"/>
      <c r="BO33" s="450"/>
      <c r="BP33" s="450"/>
      <c r="BQ33" s="450"/>
      <c r="BR33" s="450"/>
      <c r="BS33" s="450"/>
      <c r="BT33" s="450"/>
      <c r="BU33" s="450"/>
      <c r="BV33" s="8"/>
      <c r="BW33" s="449" t="s">
        <v>282</v>
      </c>
      <c r="BX33" s="449"/>
      <c r="BY33" s="450" t="s">
        <v>105</v>
      </c>
      <c r="BZ33" s="450"/>
      <c r="CA33" s="450"/>
      <c r="CB33" s="450"/>
      <c r="CC33" s="450"/>
      <c r="CD33" s="450"/>
      <c r="CE33" s="450"/>
      <c r="CF33" s="450"/>
      <c r="CG33" s="450"/>
      <c r="CH33" s="450"/>
      <c r="CI33" s="450"/>
      <c r="CJ33" s="450"/>
      <c r="CK33" s="450"/>
      <c r="CL33" s="450"/>
      <c r="CM33" s="450"/>
      <c r="CN33" s="12"/>
      <c r="CO33" s="449" t="s">
        <v>116</v>
      </c>
      <c r="CP33" s="449"/>
      <c r="CQ33" s="450" t="s">
        <v>283</v>
      </c>
      <c r="CR33" s="450"/>
      <c r="CS33" s="450"/>
      <c r="CT33" s="450"/>
      <c r="CU33" s="450"/>
      <c r="CV33" s="450"/>
      <c r="CW33" s="450"/>
      <c r="CX33" s="450"/>
      <c r="CY33" s="450"/>
      <c r="CZ33" s="450"/>
      <c r="DA33" s="450"/>
      <c r="DB33" s="450"/>
      <c r="DC33" s="450"/>
      <c r="DD33" s="450"/>
      <c r="DE33" s="450"/>
      <c r="DF33" s="12"/>
      <c r="DG33" s="451" t="s">
        <v>76</v>
      </c>
      <c r="DH33" s="451"/>
      <c r="DI33" s="19"/>
    </row>
    <row r="34" spans="1:113" ht="32.25" customHeight="1" x14ac:dyDescent="0.2">
      <c r="A34" s="2"/>
      <c r="B34" s="5"/>
      <c r="C34" s="452">
        <f>IF(E34="","",1)</f>
        <v>1</v>
      </c>
      <c r="D34" s="452"/>
      <c r="E34" s="453" t="str">
        <f>IF('各会計、関係団体の財政状況及び健全化判断比率'!B7="","",'各会計、関係団体の財政状況及び健全化判断比率'!B7)</f>
        <v>一般会計</v>
      </c>
      <c r="F34" s="453"/>
      <c r="G34" s="453"/>
      <c r="H34" s="453"/>
      <c r="I34" s="453"/>
      <c r="J34" s="453"/>
      <c r="K34" s="453"/>
      <c r="L34" s="453"/>
      <c r="M34" s="453"/>
      <c r="N34" s="453"/>
      <c r="O34" s="453"/>
      <c r="P34" s="453"/>
      <c r="Q34" s="453"/>
      <c r="R34" s="453"/>
      <c r="S34" s="453"/>
      <c r="T34" s="2"/>
      <c r="U34" s="452">
        <f>IF(W34="","",MAX(C34:D43)+1)</f>
        <v>3</v>
      </c>
      <c r="V34" s="452"/>
      <c r="W34" s="453" t="str">
        <f>IF('各会計、関係団体の財政状況及び健全化判断比率'!B28="","",'各会計、関係団体の財政状況及び健全化判断比率'!B28)</f>
        <v>国民健康保険事業勘定特別会計</v>
      </c>
      <c r="X34" s="453"/>
      <c r="Y34" s="453"/>
      <c r="Z34" s="453"/>
      <c r="AA34" s="453"/>
      <c r="AB34" s="453"/>
      <c r="AC34" s="453"/>
      <c r="AD34" s="453"/>
      <c r="AE34" s="453"/>
      <c r="AF34" s="453"/>
      <c r="AG34" s="453"/>
      <c r="AH34" s="453"/>
      <c r="AI34" s="453"/>
      <c r="AJ34" s="453"/>
      <c r="AK34" s="453"/>
      <c r="AL34" s="2"/>
      <c r="AM34" s="452">
        <f>IF(AO34="","",MAX(C34:D43,U34:V43)+1)</f>
        <v>5</v>
      </c>
      <c r="AN34" s="452"/>
      <c r="AO34" s="453" t="str">
        <f>IF('各会計、関係団体の財政状況及び健全化判断比率'!B30="","",'各会計、関係団体の財政状況及び健全化判断比率'!B30)</f>
        <v>水道事業会計</v>
      </c>
      <c r="AP34" s="453"/>
      <c r="AQ34" s="453"/>
      <c r="AR34" s="453"/>
      <c r="AS34" s="453"/>
      <c r="AT34" s="453"/>
      <c r="AU34" s="453"/>
      <c r="AV34" s="453"/>
      <c r="AW34" s="453"/>
      <c r="AX34" s="453"/>
      <c r="AY34" s="453"/>
      <c r="AZ34" s="453"/>
      <c r="BA34" s="453"/>
      <c r="BB34" s="453"/>
      <c r="BC34" s="453"/>
      <c r="BD34" s="2"/>
      <c r="BE34" s="452" t="str">
        <f>IF(BG34="","",MAX(C34:D43,U34:V43,AM34:AN43)+1)</f>
        <v/>
      </c>
      <c r="BF34" s="452"/>
      <c r="BG34" s="453"/>
      <c r="BH34" s="453"/>
      <c r="BI34" s="453"/>
      <c r="BJ34" s="453"/>
      <c r="BK34" s="453"/>
      <c r="BL34" s="453"/>
      <c r="BM34" s="453"/>
      <c r="BN34" s="453"/>
      <c r="BO34" s="453"/>
      <c r="BP34" s="453"/>
      <c r="BQ34" s="453"/>
      <c r="BR34" s="453"/>
      <c r="BS34" s="453"/>
      <c r="BT34" s="453"/>
      <c r="BU34" s="453"/>
      <c r="BV34" s="2"/>
      <c r="BW34" s="452">
        <f>IF(BY34="","",MAX(C34:D43,U34:V43,AM34:AN43,BE34:BF43)+1)</f>
        <v>7</v>
      </c>
      <c r="BX34" s="452"/>
      <c r="BY34" s="453" t="str">
        <f>IF('各会計、関係団体の財政状況及び健全化判断比率'!B68="","",'各会計、関係団体の財政状況及び健全化判断比率'!B68)</f>
        <v>岩手県市町村総合事務組合（一般会計）</v>
      </c>
      <c r="BZ34" s="453"/>
      <c r="CA34" s="453"/>
      <c r="CB34" s="453"/>
      <c r="CC34" s="453"/>
      <c r="CD34" s="453"/>
      <c r="CE34" s="453"/>
      <c r="CF34" s="453"/>
      <c r="CG34" s="453"/>
      <c r="CH34" s="453"/>
      <c r="CI34" s="453"/>
      <c r="CJ34" s="453"/>
      <c r="CK34" s="453"/>
      <c r="CL34" s="453"/>
      <c r="CM34" s="453"/>
      <c r="CN34" s="2"/>
      <c r="CO34" s="452">
        <f>IF(CQ34="","",MAX(C34:D43,U34:V43,AM34:AN43,BE34:BF43,BW34:BX43)+1)</f>
        <v>13</v>
      </c>
      <c r="CP34" s="452"/>
      <c r="CQ34" s="453" t="str">
        <f>IF('各会計、関係団体の財政状況及び健全化判断比率'!BS7="","",'各会計、関係団体の財政状況及び健全化判断比率'!BS7)</f>
        <v>一戸町社会福祉基金</v>
      </c>
      <c r="CR34" s="453"/>
      <c r="CS34" s="453"/>
      <c r="CT34" s="453"/>
      <c r="CU34" s="453"/>
      <c r="CV34" s="453"/>
      <c r="CW34" s="453"/>
      <c r="CX34" s="453"/>
      <c r="CY34" s="453"/>
      <c r="CZ34" s="453"/>
      <c r="DA34" s="453"/>
      <c r="DB34" s="453"/>
      <c r="DC34" s="453"/>
      <c r="DD34" s="453"/>
      <c r="DE34" s="453"/>
      <c r="DG34" s="454" t="str">
        <f>IF('各会計、関係団体の財政状況及び健全化判断比率'!BR7="","",'各会計、関係団体の財政状況及び健全化判断比率'!BR7)</f>
        <v/>
      </c>
      <c r="DH34" s="454"/>
      <c r="DI34" s="19"/>
    </row>
    <row r="35" spans="1:113" ht="32.25" customHeight="1" x14ac:dyDescent="0.2">
      <c r="A35" s="2"/>
      <c r="B35" s="5"/>
      <c r="C35" s="452">
        <f t="shared" ref="C35:C43" si="0">IF(E35="","",C34+1)</f>
        <v>2</v>
      </c>
      <c r="D35" s="452"/>
      <c r="E35" s="453" t="str">
        <f>IF('各会計、関係団体の財政状況及び健全化判断比率'!B8="","",'各会計、関係団体の財政状況及び健全化判断比率'!B8)</f>
        <v>土地取得特別会計</v>
      </c>
      <c r="F35" s="453"/>
      <c r="G35" s="453"/>
      <c r="H35" s="453"/>
      <c r="I35" s="453"/>
      <c r="J35" s="453"/>
      <c r="K35" s="453"/>
      <c r="L35" s="453"/>
      <c r="M35" s="453"/>
      <c r="N35" s="453"/>
      <c r="O35" s="453"/>
      <c r="P35" s="453"/>
      <c r="Q35" s="453"/>
      <c r="R35" s="453"/>
      <c r="S35" s="453"/>
      <c r="T35" s="2"/>
      <c r="U35" s="452">
        <f t="shared" ref="U35:U43" si="1">IF(W35="","",U34+1)</f>
        <v>4</v>
      </c>
      <c r="V35" s="452"/>
      <c r="W35" s="453" t="str">
        <f>IF('各会計、関係団体の財政状況及び健全化判断比率'!B29="","",'各会計、関係団体の財政状況及び健全化判断比率'!B29)</f>
        <v>後期高齢者医療特別会計</v>
      </c>
      <c r="X35" s="453"/>
      <c r="Y35" s="453"/>
      <c r="Z35" s="453"/>
      <c r="AA35" s="453"/>
      <c r="AB35" s="453"/>
      <c r="AC35" s="453"/>
      <c r="AD35" s="453"/>
      <c r="AE35" s="453"/>
      <c r="AF35" s="453"/>
      <c r="AG35" s="453"/>
      <c r="AH35" s="453"/>
      <c r="AI35" s="453"/>
      <c r="AJ35" s="453"/>
      <c r="AK35" s="453"/>
      <c r="AL35" s="2"/>
      <c r="AM35" s="452">
        <f t="shared" ref="AM35:AM43" si="2">IF(AO35="","",AM34+1)</f>
        <v>6</v>
      </c>
      <c r="AN35" s="452"/>
      <c r="AO35" s="453" t="str">
        <f>IF('各会計、関係団体の財政状況及び健全化判断比率'!B31="","",'各会計、関係団体の財政状況及び健全化判断比率'!B31)</f>
        <v>下水道事業会計</v>
      </c>
      <c r="AP35" s="453"/>
      <c r="AQ35" s="453"/>
      <c r="AR35" s="453"/>
      <c r="AS35" s="453"/>
      <c r="AT35" s="453"/>
      <c r="AU35" s="453"/>
      <c r="AV35" s="453"/>
      <c r="AW35" s="453"/>
      <c r="AX35" s="453"/>
      <c r="AY35" s="453"/>
      <c r="AZ35" s="453"/>
      <c r="BA35" s="453"/>
      <c r="BB35" s="453"/>
      <c r="BC35" s="453"/>
      <c r="BD35" s="2"/>
      <c r="BE35" s="452" t="str">
        <f t="shared" ref="BE35:BE43" si="3">IF(BG35="","",BE34+1)</f>
        <v/>
      </c>
      <c r="BF35" s="452"/>
      <c r="BG35" s="453"/>
      <c r="BH35" s="453"/>
      <c r="BI35" s="453"/>
      <c r="BJ35" s="453"/>
      <c r="BK35" s="453"/>
      <c r="BL35" s="453"/>
      <c r="BM35" s="453"/>
      <c r="BN35" s="453"/>
      <c r="BO35" s="453"/>
      <c r="BP35" s="453"/>
      <c r="BQ35" s="453"/>
      <c r="BR35" s="453"/>
      <c r="BS35" s="453"/>
      <c r="BT35" s="453"/>
      <c r="BU35" s="453"/>
      <c r="BV35" s="2"/>
      <c r="BW35" s="452">
        <f t="shared" ref="BW35:BW43" si="4">IF(BY35="","",BW34+1)</f>
        <v>8</v>
      </c>
      <c r="BX35" s="452"/>
      <c r="BY35" s="453" t="str">
        <f>IF('各会計、関係団体の財政状況及び健全化判断比率'!B69="","",'各会計、関係団体の財政状況及び健全化判断比率'!B69)</f>
        <v>岩手県市町村総合事務組合（交通災害共済事業特別会計）</v>
      </c>
      <c r="BZ35" s="453"/>
      <c r="CA35" s="453"/>
      <c r="CB35" s="453"/>
      <c r="CC35" s="453"/>
      <c r="CD35" s="453"/>
      <c r="CE35" s="453"/>
      <c r="CF35" s="453"/>
      <c r="CG35" s="453"/>
      <c r="CH35" s="453"/>
      <c r="CI35" s="453"/>
      <c r="CJ35" s="453"/>
      <c r="CK35" s="453"/>
      <c r="CL35" s="453"/>
      <c r="CM35" s="453"/>
      <c r="CN35" s="2"/>
      <c r="CO35" s="452">
        <f t="shared" ref="CO35:CO43" si="5">IF(CQ35="","",CO34+1)</f>
        <v>14</v>
      </c>
      <c r="CP35" s="452"/>
      <c r="CQ35" s="453" t="str">
        <f>IF('各会計、関係団体の財政状況及び健全化判断比率'!BS8="","",'各会計、関係団体の財政状況及び健全化判断比率'!BS8)</f>
        <v>一戸町民まちづくり公社</v>
      </c>
      <c r="CR35" s="453"/>
      <c r="CS35" s="453"/>
      <c r="CT35" s="453"/>
      <c r="CU35" s="453"/>
      <c r="CV35" s="453"/>
      <c r="CW35" s="453"/>
      <c r="CX35" s="453"/>
      <c r="CY35" s="453"/>
      <c r="CZ35" s="453"/>
      <c r="DA35" s="453"/>
      <c r="DB35" s="453"/>
      <c r="DC35" s="453"/>
      <c r="DD35" s="453"/>
      <c r="DE35" s="453"/>
      <c r="DG35" s="454" t="str">
        <f>IF('各会計、関係団体の財政状況及び健全化判断比率'!BR8="","",'各会計、関係団体の財政状況及び健全化判断比率'!BR8)</f>
        <v/>
      </c>
      <c r="DH35" s="454"/>
      <c r="DI35" s="19"/>
    </row>
    <row r="36" spans="1:113" ht="32.25" customHeight="1" x14ac:dyDescent="0.2">
      <c r="A36" s="2"/>
      <c r="B36" s="5"/>
      <c r="C36" s="452" t="str">
        <f t="shared" si="0"/>
        <v/>
      </c>
      <c r="D36" s="452"/>
      <c r="E36" s="453" t="str">
        <f>IF('各会計、関係団体の財政状況及び健全化判断比率'!B9="","",'各会計、関係団体の財政状況及び健全化判断比率'!B9)</f>
        <v/>
      </c>
      <c r="F36" s="453"/>
      <c r="G36" s="453"/>
      <c r="H36" s="453"/>
      <c r="I36" s="453"/>
      <c r="J36" s="453"/>
      <c r="K36" s="453"/>
      <c r="L36" s="453"/>
      <c r="M36" s="453"/>
      <c r="N36" s="453"/>
      <c r="O36" s="453"/>
      <c r="P36" s="453"/>
      <c r="Q36" s="453"/>
      <c r="R36" s="453"/>
      <c r="S36" s="453"/>
      <c r="T36" s="2"/>
      <c r="U36" s="452" t="str">
        <f t="shared" si="1"/>
        <v/>
      </c>
      <c r="V36" s="452"/>
      <c r="W36" s="453"/>
      <c r="X36" s="453"/>
      <c r="Y36" s="453"/>
      <c r="Z36" s="453"/>
      <c r="AA36" s="453"/>
      <c r="AB36" s="453"/>
      <c r="AC36" s="453"/>
      <c r="AD36" s="453"/>
      <c r="AE36" s="453"/>
      <c r="AF36" s="453"/>
      <c r="AG36" s="453"/>
      <c r="AH36" s="453"/>
      <c r="AI36" s="453"/>
      <c r="AJ36" s="453"/>
      <c r="AK36" s="453"/>
      <c r="AL36" s="2"/>
      <c r="AM36" s="452" t="str">
        <f t="shared" si="2"/>
        <v/>
      </c>
      <c r="AN36" s="452"/>
      <c r="AO36" s="453"/>
      <c r="AP36" s="453"/>
      <c r="AQ36" s="453"/>
      <c r="AR36" s="453"/>
      <c r="AS36" s="453"/>
      <c r="AT36" s="453"/>
      <c r="AU36" s="453"/>
      <c r="AV36" s="453"/>
      <c r="AW36" s="453"/>
      <c r="AX36" s="453"/>
      <c r="AY36" s="453"/>
      <c r="AZ36" s="453"/>
      <c r="BA36" s="453"/>
      <c r="BB36" s="453"/>
      <c r="BC36" s="453"/>
      <c r="BD36" s="2"/>
      <c r="BE36" s="452" t="str">
        <f t="shared" si="3"/>
        <v/>
      </c>
      <c r="BF36" s="452"/>
      <c r="BG36" s="453"/>
      <c r="BH36" s="453"/>
      <c r="BI36" s="453"/>
      <c r="BJ36" s="453"/>
      <c r="BK36" s="453"/>
      <c r="BL36" s="453"/>
      <c r="BM36" s="453"/>
      <c r="BN36" s="453"/>
      <c r="BO36" s="453"/>
      <c r="BP36" s="453"/>
      <c r="BQ36" s="453"/>
      <c r="BR36" s="453"/>
      <c r="BS36" s="453"/>
      <c r="BT36" s="453"/>
      <c r="BU36" s="453"/>
      <c r="BV36" s="2"/>
      <c r="BW36" s="452">
        <f t="shared" si="4"/>
        <v>9</v>
      </c>
      <c r="BX36" s="452"/>
      <c r="BY36" s="453" t="str">
        <f>IF('各会計、関係団体の財政状況及び健全化判断比率'!B70="","",'各会計、関係団体の財政状況及び健全化判断比率'!B70)</f>
        <v>二戸地区広域行政事務組合（一般会計）</v>
      </c>
      <c r="BZ36" s="453"/>
      <c r="CA36" s="453"/>
      <c r="CB36" s="453"/>
      <c r="CC36" s="453"/>
      <c r="CD36" s="453"/>
      <c r="CE36" s="453"/>
      <c r="CF36" s="453"/>
      <c r="CG36" s="453"/>
      <c r="CH36" s="453"/>
      <c r="CI36" s="453"/>
      <c r="CJ36" s="453"/>
      <c r="CK36" s="453"/>
      <c r="CL36" s="453"/>
      <c r="CM36" s="453"/>
      <c r="CN36" s="2"/>
      <c r="CO36" s="452">
        <f t="shared" si="5"/>
        <v>15</v>
      </c>
      <c r="CP36" s="452"/>
      <c r="CQ36" s="453" t="str">
        <f>IF('各会計、関係団体の財政状況及び健全化判断比率'!BS9="","",'各会計、関係団体の財政状況及び健全化判断比率'!BS9)</f>
        <v>結愛サービス公社</v>
      </c>
      <c r="CR36" s="453"/>
      <c r="CS36" s="453"/>
      <c r="CT36" s="453"/>
      <c r="CU36" s="453"/>
      <c r="CV36" s="453"/>
      <c r="CW36" s="453"/>
      <c r="CX36" s="453"/>
      <c r="CY36" s="453"/>
      <c r="CZ36" s="453"/>
      <c r="DA36" s="453"/>
      <c r="DB36" s="453"/>
      <c r="DC36" s="453"/>
      <c r="DD36" s="453"/>
      <c r="DE36" s="453"/>
      <c r="DG36" s="454" t="str">
        <f>IF('各会計、関係団体の財政状況及び健全化判断比率'!BR9="","",'各会計、関係団体の財政状況及び健全化判断比率'!BR9)</f>
        <v/>
      </c>
      <c r="DH36" s="454"/>
      <c r="DI36" s="19"/>
    </row>
    <row r="37" spans="1:113" ht="32.25" customHeight="1" x14ac:dyDescent="0.2">
      <c r="A37" s="2"/>
      <c r="B37" s="5"/>
      <c r="C37" s="452" t="str">
        <f t="shared" si="0"/>
        <v/>
      </c>
      <c r="D37" s="452"/>
      <c r="E37" s="453" t="str">
        <f>IF('各会計、関係団体の財政状況及び健全化判断比率'!B10="","",'各会計、関係団体の財政状況及び健全化判断比率'!B10)</f>
        <v/>
      </c>
      <c r="F37" s="453"/>
      <c r="G37" s="453"/>
      <c r="H37" s="453"/>
      <c r="I37" s="453"/>
      <c r="J37" s="453"/>
      <c r="K37" s="453"/>
      <c r="L37" s="453"/>
      <c r="M37" s="453"/>
      <c r="N37" s="453"/>
      <c r="O37" s="453"/>
      <c r="P37" s="453"/>
      <c r="Q37" s="453"/>
      <c r="R37" s="453"/>
      <c r="S37" s="453"/>
      <c r="T37" s="2"/>
      <c r="U37" s="452" t="str">
        <f t="shared" si="1"/>
        <v/>
      </c>
      <c r="V37" s="452"/>
      <c r="W37" s="453"/>
      <c r="X37" s="453"/>
      <c r="Y37" s="453"/>
      <c r="Z37" s="453"/>
      <c r="AA37" s="453"/>
      <c r="AB37" s="453"/>
      <c r="AC37" s="453"/>
      <c r="AD37" s="453"/>
      <c r="AE37" s="453"/>
      <c r="AF37" s="453"/>
      <c r="AG37" s="453"/>
      <c r="AH37" s="453"/>
      <c r="AI37" s="453"/>
      <c r="AJ37" s="453"/>
      <c r="AK37" s="453"/>
      <c r="AL37" s="2"/>
      <c r="AM37" s="452" t="str">
        <f t="shared" si="2"/>
        <v/>
      </c>
      <c r="AN37" s="452"/>
      <c r="AO37" s="453"/>
      <c r="AP37" s="453"/>
      <c r="AQ37" s="453"/>
      <c r="AR37" s="453"/>
      <c r="AS37" s="453"/>
      <c r="AT37" s="453"/>
      <c r="AU37" s="453"/>
      <c r="AV37" s="453"/>
      <c r="AW37" s="453"/>
      <c r="AX37" s="453"/>
      <c r="AY37" s="453"/>
      <c r="AZ37" s="453"/>
      <c r="BA37" s="453"/>
      <c r="BB37" s="453"/>
      <c r="BC37" s="453"/>
      <c r="BD37" s="2"/>
      <c r="BE37" s="452" t="str">
        <f t="shared" si="3"/>
        <v/>
      </c>
      <c r="BF37" s="452"/>
      <c r="BG37" s="453"/>
      <c r="BH37" s="453"/>
      <c r="BI37" s="453"/>
      <c r="BJ37" s="453"/>
      <c r="BK37" s="453"/>
      <c r="BL37" s="453"/>
      <c r="BM37" s="453"/>
      <c r="BN37" s="453"/>
      <c r="BO37" s="453"/>
      <c r="BP37" s="453"/>
      <c r="BQ37" s="453"/>
      <c r="BR37" s="453"/>
      <c r="BS37" s="453"/>
      <c r="BT37" s="453"/>
      <c r="BU37" s="453"/>
      <c r="BV37" s="2"/>
      <c r="BW37" s="452">
        <f t="shared" si="4"/>
        <v>10</v>
      </c>
      <c r="BX37" s="452"/>
      <c r="BY37" s="453" t="str">
        <f>IF('各会計、関係団体の財政状況及び健全化判断比率'!B71="","",'各会計、関係団体の財政状況及び健全化判断比率'!B71)</f>
        <v>二戸地区広域行政事務組合（介護保険特別会計）</v>
      </c>
      <c r="BZ37" s="453"/>
      <c r="CA37" s="453"/>
      <c r="CB37" s="453"/>
      <c r="CC37" s="453"/>
      <c r="CD37" s="453"/>
      <c r="CE37" s="453"/>
      <c r="CF37" s="453"/>
      <c r="CG37" s="453"/>
      <c r="CH37" s="453"/>
      <c r="CI37" s="453"/>
      <c r="CJ37" s="453"/>
      <c r="CK37" s="453"/>
      <c r="CL37" s="453"/>
      <c r="CM37" s="453"/>
      <c r="CN37" s="2"/>
      <c r="CO37" s="452">
        <f t="shared" si="5"/>
        <v>16</v>
      </c>
      <c r="CP37" s="452"/>
      <c r="CQ37" s="453" t="str">
        <f>IF('各会計、関係団体の財政状況及び健全化判断比率'!BS10="","",'各会計、関係団体の財政状況及び健全化判断比率'!BS10)</f>
        <v>一戸夢ファーム</v>
      </c>
      <c r="CR37" s="453"/>
      <c r="CS37" s="453"/>
      <c r="CT37" s="453"/>
      <c r="CU37" s="453"/>
      <c r="CV37" s="453"/>
      <c r="CW37" s="453"/>
      <c r="CX37" s="453"/>
      <c r="CY37" s="453"/>
      <c r="CZ37" s="453"/>
      <c r="DA37" s="453"/>
      <c r="DB37" s="453"/>
      <c r="DC37" s="453"/>
      <c r="DD37" s="453"/>
      <c r="DE37" s="453"/>
      <c r="DG37" s="454" t="str">
        <f>IF('各会計、関係団体の財政状況及び健全化判断比率'!BR10="","",'各会計、関係団体の財政状況及び健全化判断比率'!BR10)</f>
        <v/>
      </c>
      <c r="DH37" s="454"/>
      <c r="DI37" s="19"/>
    </row>
    <row r="38" spans="1:113" ht="32.25" customHeight="1" x14ac:dyDescent="0.2">
      <c r="A38" s="2"/>
      <c r="B38" s="5"/>
      <c r="C38" s="452" t="str">
        <f t="shared" si="0"/>
        <v/>
      </c>
      <c r="D38" s="452"/>
      <c r="E38" s="453" t="str">
        <f>IF('各会計、関係団体の財政状況及び健全化判断比率'!B11="","",'各会計、関係団体の財政状況及び健全化判断比率'!B11)</f>
        <v/>
      </c>
      <c r="F38" s="453"/>
      <c r="G38" s="453"/>
      <c r="H38" s="453"/>
      <c r="I38" s="453"/>
      <c r="J38" s="453"/>
      <c r="K38" s="453"/>
      <c r="L38" s="453"/>
      <c r="M38" s="453"/>
      <c r="N38" s="453"/>
      <c r="O38" s="453"/>
      <c r="P38" s="453"/>
      <c r="Q38" s="453"/>
      <c r="R38" s="453"/>
      <c r="S38" s="453"/>
      <c r="T38" s="2"/>
      <c r="U38" s="452" t="str">
        <f t="shared" si="1"/>
        <v/>
      </c>
      <c r="V38" s="452"/>
      <c r="W38" s="453"/>
      <c r="X38" s="453"/>
      <c r="Y38" s="453"/>
      <c r="Z38" s="453"/>
      <c r="AA38" s="453"/>
      <c r="AB38" s="453"/>
      <c r="AC38" s="453"/>
      <c r="AD38" s="453"/>
      <c r="AE38" s="453"/>
      <c r="AF38" s="453"/>
      <c r="AG38" s="453"/>
      <c r="AH38" s="453"/>
      <c r="AI38" s="453"/>
      <c r="AJ38" s="453"/>
      <c r="AK38" s="453"/>
      <c r="AL38" s="2"/>
      <c r="AM38" s="452" t="str">
        <f t="shared" si="2"/>
        <v/>
      </c>
      <c r="AN38" s="452"/>
      <c r="AO38" s="453"/>
      <c r="AP38" s="453"/>
      <c r="AQ38" s="453"/>
      <c r="AR38" s="453"/>
      <c r="AS38" s="453"/>
      <c r="AT38" s="453"/>
      <c r="AU38" s="453"/>
      <c r="AV38" s="453"/>
      <c r="AW38" s="453"/>
      <c r="AX38" s="453"/>
      <c r="AY38" s="453"/>
      <c r="AZ38" s="453"/>
      <c r="BA38" s="453"/>
      <c r="BB38" s="453"/>
      <c r="BC38" s="453"/>
      <c r="BD38" s="2"/>
      <c r="BE38" s="452" t="str">
        <f t="shared" si="3"/>
        <v/>
      </c>
      <c r="BF38" s="452"/>
      <c r="BG38" s="453"/>
      <c r="BH38" s="453"/>
      <c r="BI38" s="453"/>
      <c r="BJ38" s="453"/>
      <c r="BK38" s="453"/>
      <c r="BL38" s="453"/>
      <c r="BM38" s="453"/>
      <c r="BN38" s="453"/>
      <c r="BO38" s="453"/>
      <c r="BP38" s="453"/>
      <c r="BQ38" s="453"/>
      <c r="BR38" s="453"/>
      <c r="BS38" s="453"/>
      <c r="BT38" s="453"/>
      <c r="BU38" s="453"/>
      <c r="BV38" s="2"/>
      <c r="BW38" s="452">
        <f t="shared" si="4"/>
        <v>11</v>
      </c>
      <c r="BX38" s="452"/>
      <c r="BY38" s="453" t="str">
        <f>IF('各会計、関係団体の財政状況及び健全化判断比率'!B72="","",'各会計、関係団体の財政状況及び健全化判断比率'!B72)</f>
        <v>岩手県後期高齢者医療広域連合（一般会計）</v>
      </c>
      <c r="BZ38" s="453"/>
      <c r="CA38" s="453"/>
      <c r="CB38" s="453"/>
      <c r="CC38" s="453"/>
      <c r="CD38" s="453"/>
      <c r="CE38" s="453"/>
      <c r="CF38" s="453"/>
      <c r="CG38" s="453"/>
      <c r="CH38" s="453"/>
      <c r="CI38" s="453"/>
      <c r="CJ38" s="453"/>
      <c r="CK38" s="453"/>
      <c r="CL38" s="453"/>
      <c r="CM38" s="453"/>
      <c r="CN38" s="2"/>
      <c r="CO38" s="452">
        <f t="shared" si="5"/>
        <v>17</v>
      </c>
      <c r="CP38" s="452"/>
      <c r="CQ38" s="453" t="str">
        <f>IF('各会計、関係団体の財政状況及び健全化判断比率'!BS11="","",'各会計、関係団体の財政状況及び健全化判断比率'!BS11)</f>
        <v>奥中山高原</v>
      </c>
      <c r="CR38" s="453"/>
      <c r="CS38" s="453"/>
      <c r="CT38" s="453"/>
      <c r="CU38" s="453"/>
      <c r="CV38" s="453"/>
      <c r="CW38" s="453"/>
      <c r="CX38" s="453"/>
      <c r="CY38" s="453"/>
      <c r="CZ38" s="453"/>
      <c r="DA38" s="453"/>
      <c r="DB38" s="453"/>
      <c r="DC38" s="453"/>
      <c r="DD38" s="453"/>
      <c r="DE38" s="453"/>
      <c r="DG38" s="454" t="str">
        <f>IF('各会計、関係団体の財政状況及び健全化判断比率'!BR11="","",'各会計、関係団体の財政状況及び健全化判断比率'!BR11)</f>
        <v/>
      </c>
      <c r="DH38" s="454"/>
      <c r="DI38" s="19"/>
    </row>
    <row r="39" spans="1:113" ht="32.25" customHeight="1" x14ac:dyDescent="0.2">
      <c r="A39" s="2"/>
      <c r="B39" s="5"/>
      <c r="C39" s="452" t="str">
        <f t="shared" si="0"/>
        <v/>
      </c>
      <c r="D39" s="452"/>
      <c r="E39" s="453" t="str">
        <f>IF('各会計、関係団体の財政状況及び健全化判断比率'!B12="","",'各会計、関係団体の財政状況及び健全化判断比率'!B12)</f>
        <v/>
      </c>
      <c r="F39" s="453"/>
      <c r="G39" s="453"/>
      <c r="H39" s="453"/>
      <c r="I39" s="453"/>
      <c r="J39" s="453"/>
      <c r="K39" s="453"/>
      <c r="L39" s="453"/>
      <c r="M39" s="453"/>
      <c r="N39" s="453"/>
      <c r="O39" s="453"/>
      <c r="P39" s="453"/>
      <c r="Q39" s="453"/>
      <c r="R39" s="453"/>
      <c r="S39" s="453"/>
      <c r="T39" s="2"/>
      <c r="U39" s="452" t="str">
        <f t="shared" si="1"/>
        <v/>
      </c>
      <c r="V39" s="452"/>
      <c r="W39" s="453"/>
      <c r="X39" s="453"/>
      <c r="Y39" s="453"/>
      <c r="Z39" s="453"/>
      <c r="AA39" s="453"/>
      <c r="AB39" s="453"/>
      <c r="AC39" s="453"/>
      <c r="AD39" s="453"/>
      <c r="AE39" s="453"/>
      <c r="AF39" s="453"/>
      <c r="AG39" s="453"/>
      <c r="AH39" s="453"/>
      <c r="AI39" s="453"/>
      <c r="AJ39" s="453"/>
      <c r="AK39" s="453"/>
      <c r="AL39" s="2"/>
      <c r="AM39" s="452" t="str">
        <f t="shared" si="2"/>
        <v/>
      </c>
      <c r="AN39" s="452"/>
      <c r="AO39" s="453"/>
      <c r="AP39" s="453"/>
      <c r="AQ39" s="453"/>
      <c r="AR39" s="453"/>
      <c r="AS39" s="453"/>
      <c r="AT39" s="453"/>
      <c r="AU39" s="453"/>
      <c r="AV39" s="453"/>
      <c r="AW39" s="453"/>
      <c r="AX39" s="453"/>
      <c r="AY39" s="453"/>
      <c r="AZ39" s="453"/>
      <c r="BA39" s="453"/>
      <c r="BB39" s="453"/>
      <c r="BC39" s="453"/>
      <c r="BD39" s="2"/>
      <c r="BE39" s="452" t="str">
        <f t="shared" si="3"/>
        <v/>
      </c>
      <c r="BF39" s="452"/>
      <c r="BG39" s="453"/>
      <c r="BH39" s="453"/>
      <c r="BI39" s="453"/>
      <c r="BJ39" s="453"/>
      <c r="BK39" s="453"/>
      <c r="BL39" s="453"/>
      <c r="BM39" s="453"/>
      <c r="BN39" s="453"/>
      <c r="BO39" s="453"/>
      <c r="BP39" s="453"/>
      <c r="BQ39" s="453"/>
      <c r="BR39" s="453"/>
      <c r="BS39" s="453"/>
      <c r="BT39" s="453"/>
      <c r="BU39" s="453"/>
      <c r="BV39" s="2"/>
      <c r="BW39" s="452">
        <f t="shared" si="4"/>
        <v>12</v>
      </c>
      <c r="BX39" s="452"/>
      <c r="BY39" s="453" t="str">
        <f>IF('各会計、関係団体の財政状況及び健全化判断比率'!B73="","",'各会計、関係団体の財政状況及び健全化判断比率'!B73)</f>
        <v>岩手県後期高齢者医療広域連合（後期高齢者医療特別会計）</v>
      </c>
      <c r="BZ39" s="453"/>
      <c r="CA39" s="453"/>
      <c r="CB39" s="453"/>
      <c r="CC39" s="453"/>
      <c r="CD39" s="453"/>
      <c r="CE39" s="453"/>
      <c r="CF39" s="453"/>
      <c r="CG39" s="453"/>
      <c r="CH39" s="453"/>
      <c r="CI39" s="453"/>
      <c r="CJ39" s="453"/>
      <c r="CK39" s="453"/>
      <c r="CL39" s="453"/>
      <c r="CM39" s="453"/>
      <c r="CN39" s="2"/>
      <c r="CO39" s="452">
        <f t="shared" si="5"/>
        <v>18</v>
      </c>
      <c r="CP39" s="452"/>
      <c r="CQ39" s="453" t="str">
        <f>IF('各会計、関係団体の財政状況及び健全化判断比率'!BS12="","",'各会計、関係団体の財政状況及び健全化判断比率'!BS12)</f>
        <v>小鳥谷診療所</v>
      </c>
      <c r="CR39" s="453"/>
      <c r="CS39" s="453"/>
      <c r="CT39" s="453"/>
      <c r="CU39" s="453"/>
      <c r="CV39" s="453"/>
      <c r="CW39" s="453"/>
      <c r="CX39" s="453"/>
      <c r="CY39" s="453"/>
      <c r="CZ39" s="453"/>
      <c r="DA39" s="453"/>
      <c r="DB39" s="453"/>
      <c r="DC39" s="453"/>
      <c r="DD39" s="453"/>
      <c r="DE39" s="453"/>
      <c r="DG39" s="454" t="str">
        <f>IF('各会計、関係団体の財政状況及び健全化判断比率'!BR12="","",'各会計、関係団体の財政状況及び健全化判断比率'!BR12)</f>
        <v/>
      </c>
      <c r="DH39" s="454"/>
      <c r="DI39" s="19"/>
    </row>
    <row r="40" spans="1:113" ht="32.25" customHeight="1" x14ac:dyDescent="0.2">
      <c r="A40" s="2"/>
      <c r="B40" s="5"/>
      <c r="C40" s="452" t="str">
        <f t="shared" si="0"/>
        <v/>
      </c>
      <c r="D40" s="452"/>
      <c r="E40" s="453" t="str">
        <f>IF('各会計、関係団体の財政状況及び健全化判断比率'!B13="","",'各会計、関係団体の財政状況及び健全化判断比率'!B13)</f>
        <v/>
      </c>
      <c r="F40" s="453"/>
      <c r="G40" s="453"/>
      <c r="H40" s="453"/>
      <c r="I40" s="453"/>
      <c r="J40" s="453"/>
      <c r="K40" s="453"/>
      <c r="L40" s="453"/>
      <c r="M40" s="453"/>
      <c r="N40" s="453"/>
      <c r="O40" s="453"/>
      <c r="P40" s="453"/>
      <c r="Q40" s="453"/>
      <c r="R40" s="453"/>
      <c r="S40" s="453"/>
      <c r="T40" s="2"/>
      <c r="U40" s="452" t="str">
        <f t="shared" si="1"/>
        <v/>
      </c>
      <c r="V40" s="452"/>
      <c r="W40" s="453"/>
      <c r="X40" s="453"/>
      <c r="Y40" s="453"/>
      <c r="Z40" s="453"/>
      <c r="AA40" s="453"/>
      <c r="AB40" s="453"/>
      <c r="AC40" s="453"/>
      <c r="AD40" s="453"/>
      <c r="AE40" s="453"/>
      <c r="AF40" s="453"/>
      <c r="AG40" s="453"/>
      <c r="AH40" s="453"/>
      <c r="AI40" s="453"/>
      <c r="AJ40" s="453"/>
      <c r="AK40" s="453"/>
      <c r="AL40" s="2"/>
      <c r="AM40" s="452" t="str">
        <f t="shared" si="2"/>
        <v/>
      </c>
      <c r="AN40" s="452"/>
      <c r="AO40" s="453"/>
      <c r="AP40" s="453"/>
      <c r="AQ40" s="453"/>
      <c r="AR40" s="453"/>
      <c r="AS40" s="453"/>
      <c r="AT40" s="453"/>
      <c r="AU40" s="453"/>
      <c r="AV40" s="453"/>
      <c r="AW40" s="453"/>
      <c r="AX40" s="453"/>
      <c r="AY40" s="453"/>
      <c r="AZ40" s="453"/>
      <c r="BA40" s="453"/>
      <c r="BB40" s="453"/>
      <c r="BC40" s="453"/>
      <c r="BD40" s="2"/>
      <c r="BE40" s="452" t="str">
        <f t="shared" si="3"/>
        <v/>
      </c>
      <c r="BF40" s="452"/>
      <c r="BG40" s="453"/>
      <c r="BH40" s="453"/>
      <c r="BI40" s="453"/>
      <c r="BJ40" s="453"/>
      <c r="BK40" s="453"/>
      <c r="BL40" s="453"/>
      <c r="BM40" s="453"/>
      <c r="BN40" s="453"/>
      <c r="BO40" s="453"/>
      <c r="BP40" s="453"/>
      <c r="BQ40" s="453"/>
      <c r="BR40" s="453"/>
      <c r="BS40" s="453"/>
      <c r="BT40" s="453"/>
      <c r="BU40" s="453"/>
      <c r="BV40" s="2"/>
      <c r="BW40" s="452" t="str">
        <f t="shared" si="4"/>
        <v/>
      </c>
      <c r="BX40" s="452"/>
      <c r="BY40" s="453" t="str">
        <f>IF('各会計、関係団体の財政状況及び健全化判断比率'!B74="","",'各会計、関係団体の財政状況及び健全化判断比率'!B74)</f>
        <v/>
      </c>
      <c r="BZ40" s="453"/>
      <c r="CA40" s="453"/>
      <c r="CB40" s="453"/>
      <c r="CC40" s="453"/>
      <c r="CD40" s="453"/>
      <c r="CE40" s="453"/>
      <c r="CF40" s="453"/>
      <c r="CG40" s="453"/>
      <c r="CH40" s="453"/>
      <c r="CI40" s="453"/>
      <c r="CJ40" s="453"/>
      <c r="CK40" s="453"/>
      <c r="CL40" s="453"/>
      <c r="CM40" s="453"/>
      <c r="CN40" s="2"/>
      <c r="CO40" s="452">
        <f t="shared" si="5"/>
        <v>19</v>
      </c>
      <c r="CP40" s="452"/>
      <c r="CQ40" s="453" t="str">
        <f>IF('各会計、関係団体の財政状況及び健全化判断比率'!BS13="","",'各会計、関係団体の財政状況及び健全化判断比率'!BS13)</f>
        <v>奥中山高原農協乳業</v>
      </c>
      <c r="CR40" s="453"/>
      <c r="CS40" s="453"/>
      <c r="CT40" s="453"/>
      <c r="CU40" s="453"/>
      <c r="CV40" s="453"/>
      <c r="CW40" s="453"/>
      <c r="CX40" s="453"/>
      <c r="CY40" s="453"/>
      <c r="CZ40" s="453"/>
      <c r="DA40" s="453"/>
      <c r="DB40" s="453"/>
      <c r="DC40" s="453"/>
      <c r="DD40" s="453"/>
      <c r="DE40" s="453"/>
      <c r="DG40" s="454" t="str">
        <f>IF('各会計、関係団体の財政状況及び健全化判断比率'!BR13="","",'各会計、関係団体の財政状況及び健全化判断比率'!BR13)</f>
        <v/>
      </c>
      <c r="DH40" s="454"/>
      <c r="DI40" s="19"/>
    </row>
    <row r="41" spans="1:113" ht="32.25" customHeight="1" x14ac:dyDescent="0.2">
      <c r="A41" s="2"/>
      <c r="B41" s="5"/>
      <c r="C41" s="452" t="str">
        <f t="shared" si="0"/>
        <v/>
      </c>
      <c r="D41" s="452"/>
      <c r="E41" s="453" t="str">
        <f>IF('各会計、関係団体の財政状況及び健全化判断比率'!B14="","",'各会計、関係団体の財政状況及び健全化判断比率'!B14)</f>
        <v/>
      </c>
      <c r="F41" s="453"/>
      <c r="G41" s="453"/>
      <c r="H41" s="453"/>
      <c r="I41" s="453"/>
      <c r="J41" s="453"/>
      <c r="K41" s="453"/>
      <c r="L41" s="453"/>
      <c r="M41" s="453"/>
      <c r="N41" s="453"/>
      <c r="O41" s="453"/>
      <c r="P41" s="453"/>
      <c r="Q41" s="453"/>
      <c r="R41" s="453"/>
      <c r="S41" s="453"/>
      <c r="T41" s="2"/>
      <c r="U41" s="452" t="str">
        <f t="shared" si="1"/>
        <v/>
      </c>
      <c r="V41" s="452"/>
      <c r="W41" s="453"/>
      <c r="X41" s="453"/>
      <c r="Y41" s="453"/>
      <c r="Z41" s="453"/>
      <c r="AA41" s="453"/>
      <c r="AB41" s="453"/>
      <c r="AC41" s="453"/>
      <c r="AD41" s="453"/>
      <c r="AE41" s="453"/>
      <c r="AF41" s="453"/>
      <c r="AG41" s="453"/>
      <c r="AH41" s="453"/>
      <c r="AI41" s="453"/>
      <c r="AJ41" s="453"/>
      <c r="AK41" s="453"/>
      <c r="AL41" s="2"/>
      <c r="AM41" s="452" t="str">
        <f t="shared" si="2"/>
        <v/>
      </c>
      <c r="AN41" s="452"/>
      <c r="AO41" s="453"/>
      <c r="AP41" s="453"/>
      <c r="AQ41" s="453"/>
      <c r="AR41" s="453"/>
      <c r="AS41" s="453"/>
      <c r="AT41" s="453"/>
      <c r="AU41" s="453"/>
      <c r="AV41" s="453"/>
      <c r="AW41" s="453"/>
      <c r="AX41" s="453"/>
      <c r="AY41" s="453"/>
      <c r="AZ41" s="453"/>
      <c r="BA41" s="453"/>
      <c r="BB41" s="453"/>
      <c r="BC41" s="453"/>
      <c r="BD41" s="2"/>
      <c r="BE41" s="452" t="str">
        <f t="shared" si="3"/>
        <v/>
      </c>
      <c r="BF41" s="452"/>
      <c r="BG41" s="453"/>
      <c r="BH41" s="453"/>
      <c r="BI41" s="453"/>
      <c r="BJ41" s="453"/>
      <c r="BK41" s="453"/>
      <c r="BL41" s="453"/>
      <c r="BM41" s="453"/>
      <c r="BN41" s="453"/>
      <c r="BO41" s="453"/>
      <c r="BP41" s="453"/>
      <c r="BQ41" s="453"/>
      <c r="BR41" s="453"/>
      <c r="BS41" s="453"/>
      <c r="BT41" s="453"/>
      <c r="BU41" s="453"/>
      <c r="BV41" s="2"/>
      <c r="BW41" s="452" t="str">
        <f t="shared" si="4"/>
        <v/>
      </c>
      <c r="BX41" s="452"/>
      <c r="BY41" s="453" t="str">
        <f>IF('各会計、関係団体の財政状況及び健全化判断比率'!B75="","",'各会計、関係団体の財政状況及び健全化判断比率'!B75)</f>
        <v/>
      </c>
      <c r="BZ41" s="453"/>
      <c r="CA41" s="453"/>
      <c r="CB41" s="453"/>
      <c r="CC41" s="453"/>
      <c r="CD41" s="453"/>
      <c r="CE41" s="453"/>
      <c r="CF41" s="453"/>
      <c r="CG41" s="453"/>
      <c r="CH41" s="453"/>
      <c r="CI41" s="453"/>
      <c r="CJ41" s="453"/>
      <c r="CK41" s="453"/>
      <c r="CL41" s="453"/>
      <c r="CM41" s="453"/>
      <c r="CN41" s="2"/>
      <c r="CO41" s="452" t="str">
        <f t="shared" si="5"/>
        <v/>
      </c>
      <c r="CP41" s="452"/>
      <c r="CQ41" s="453" t="str">
        <f>IF('各会計、関係団体の財政状況及び健全化判断比率'!BS14="","",'各会計、関係団体の財政状況及び健全化判断比率'!BS14)</f>
        <v/>
      </c>
      <c r="CR41" s="453"/>
      <c r="CS41" s="453"/>
      <c r="CT41" s="453"/>
      <c r="CU41" s="453"/>
      <c r="CV41" s="453"/>
      <c r="CW41" s="453"/>
      <c r="CX41" s="453"/>
      <c r="CY41" s="453"/>
      <c r="CZ41" s="453"/>
      <c r="DA41" s="453"/>
      <c r="DB41" s="453"/>
      <c r="DC41" s="453"/>
      <c r="DD41" s="453"/>
      <c r="DE41" s="453"/>
      <c r="DG41" s="454" t="str">
        <f>IF('各会計、関係団体の財政状況及び健全化判断比率'!BR14="","",'各会計、関係団体の財政状況及び健全化判断比率'!BR14)</f>
        <v/>
      </c>
      <c r="DH41" s="454"/>
      <c r="DI41" s="19"/>
    </row>
    <row r="42" spans="1:113" ht="32.25" customHeight="1" x14ac:dyDescent="0.2">
      <c r="B42" s="5"/>
      <c r="C42" s="452" t="str">
        <f t="shared" si="0"/>
        <v/>
      </c>
      <c r="D42" s="452"/>
      <c r="E42" s="453" t="str">
        <f>IF('各会計、関係団体の財政状況及び健全化判断比率'!B15="","",'各会計、関係団体の財政状況及び健全化判断比率'!B15)</f>
        <v/>
      </c>
      <c r="F42" s="453"/>
      <c r="G42" s="453"/>
      <c r="H42" s="453"/>
      <c r="I42" s="453"/>
      <c r="J42" s="453"/>
      <c r="K42" s="453"/>
      <c r="L42" s="453"/>
      <c r="M42" s="453"/>
      <c r="N42" s="453"/>
      <c r="O42" s="453"/>
      <c r="P42" s="453"/>
      <c r="Q42" s="453"/>
      <c r="R42" s="453"/>
      <c r="S42" s="453"/>
      <c r="T42" s="2"/>
      <c r="U42" s="452" t="str">
        <f t="shared" si="1"/>
        <v/>
      </c>
      <c r="V42" s="452"/>
      <c r="W42" s="453"/>
      <c r="X42" s="453"/>
      <c r="Y42" s="453"/>
      <c r="Z42" s="453"/>
      <c r="AA42" s="453"/>
      <c r="AB42" s="453"/>
      <c r="AC42" s="453"/>
      <c r="AD42" s="453"/>
      <c r="AE42" s="453"/>
      <c r="AF42" s="453"/>
      <c r="AG42" s="453"/>
      <c r="AH42" s="453"/>
      <c r="AI42" s="453"/>
      <c r="AJ42" s="453"/>
      <c r="AK42" s="453"/>
      <c r="AL42" s="2"/>
      <c r="AM42" s="452" t="str">
        <f t="shared" si="2"/>
        <v/>
      </c>
      <c r="AN42" s="452"/>
      <c r="AO42" s="453"/>
      <c r="AP42" s="453"/>
      <c r="AQ42" s="453"/>
      <c r="AR42" s="453"/>
      <c r="AS42" s="453"/>
      <c r="AT42" s="453"/>
      <c r="AU42" s="453"/>
      <c r="AV42" s="453"/>
      <c r="AW42" s="453"/>
      <c r="AX42" s="453"/>
      <c r="AY42" s="453"/>
      <c r="AZ42" s="453"/>
      <c r="BA42" s="453"/>
      <c r="BB42" s="453"/>
      <c r="BC42" s="453"/>
      <c r="BD42" s="2"/>
      <c r="BE42" s="452" t="str">
        <f t="shared" si="3"/>
        <v/>
      </c>
      <c r="BF42" s="452"/>
      <c r="BG42" s="453"/>
      <c r="BH42" s="453"/>
      <c r="BI42" s="453"/>
      <c r="BJ42" s="453"/>
      <c r="BK42" s="453"/>
      <c r="BL42" s="453"/>
      <c r="BM42" s="453"/>
      <c r="BN42" s="453"/>
      <c r="BO42" s="453"/>
      <c r="BP42" s="453"/>
      <c r="BQ42" s="453"/>
      <c r="BR42" s="453"/>
      <c r="BS42" s="453"/>
      <c r="BT42" s="453"/>
      <c r="BU42" s="453"/>
      <c r="BV42" s="2"/>
      <c r="BW42" s="452" t="str">
        <f t="shared" si="4"/>
        <v/>
      </c>
      <c r="BX42" s="452"/>
      <c r="BY42" s="453" t="str">
        <f>IF('各会計、関係団体の財政状況及び健全化判断比率'!B76="","",'各会計、関係団体の財政状況及び健全化判断比率'!B76)</f>
        <v/>
      </c>
      <c r="BZ42" s="453"/>
      <c r="CA42" s="453"/>
      <c r="CB42" s="453"/>
      <c r="CC42" s="453"/>
      <c r="CD42" s="453"/>
      <c r="CE42" s="453"/>
      <c r="CF42" s="453"/>
      <c r="CG42" s="453"/>
      <c r="CH42" s="453"/>
      <c r="CI42" s="453"/>
      <c r="CJ42" s="453"/>
      <c r="CK42" s="453"/>
      <c r="CL42" s="453"/>
      <c r="CM42" s="453"/>
      <c r="CN42" s="2"/>
      <c r="CO42" s="452" t="str">
        <f t="shared" si="5"/>
        <v/>
      </c>
      <c r="CP42" s="452"/>
      <c r="CQ42" s="453" t="str">
        <f>IF('各会計、関係団体の財政状況及び健全化判断比率'!BS15="","",'各会計、関係団体の財政状況及び健全化判断比率'!BS15)</f>
        <v/>
      </c>
      <c r="CR42" s="453"/>
      <c r="CS42" s="453"/>
      <c r="CT42" s="453"/>
      <c r="CU42" s="453"/>
      <c r="CV42" s="453"/>
      <c r="CW42" s="453"/>
      <c r="CX42" s="453"/>
      <c r="CY42" s="453"/>
      <c r="CZ42" s="453"/>
      <c r="DA42" s="453"/>
      <c r="DB42" s="453"/>
      <c r="DC42" s="453"/>
      <c r="DD42" s="453"/>
      <c r="DE42" s="453"/>
      <c r="DG42" s="454" t="str">
        <f>IF('各会計、関係団体の財政状況及び健全化判断比率'!BR15="","",'各会計、関係団体の財政状況及び健全化判断比率'!BR15)</f>
        <v/>
      </c>
      <c r="DH42" s="454"/>
      <c r="DI42" s="19"/>
    </row>
    <row r="43" spans="1:113" ht="32.25" customHeight="1" x14ac:dyDescent="0.2">
      <c r="B43" s="5"/>
      <c r="C43" s="452" t="str">
        <f t="shared" si="0"/>
        <v/>
      </c>
      <c r="D43" s="452"/>
      <c r="E43" s="453" t="str">
        <f>IF('各会計、関係団体の財政状況及び健全化判断比率'!B16="","",'各会計、関係団体の財政状況及び健全化判断比率'!B16)</f>
        <v/>
      </c>
      <c r="F43" s="453"/>
      <c r="G43" s="453"/>
      <c r="H43" s="453"/>
      <c r="I43" s="453"/>
      <c r="J43" s="453"/>
      <c r="K43" s="453"/>
      <c r="L43" s="453"/>
      <c r="M43" s="453"/>
      <c r="N43" s="453"/>
      <c r="O43" s="453"/>
      <c r="P43" s="453"/>
      <c r="Q43" s="453"/>
      <c r="R43" s="453"/>
      <c r="S43" s="453"/>
      <c r="T43" s="2"/>
      <c r="U43" s="452" t="str">
        <f t="shared" si="1"/>
        <v/>
      </c>
      <c r="V43" s="452"/>
      <c r="W43" s="453"/>
      <c r="X43" s="453"/>
      <c r="Y43" s="453"/>
      <c r="Z43" s="453"/>
      <c r="AA43" s="453"/>
      <c r="AB43" s="453"/>
      <c r="AC43" s="453"/>
      <c r="AD43" s="453"/>
      <c r="AE43" s="453"/>
      <c r="AF43" s="453"/>
      <c r="AG43" s="453"/>
      <c r="AH43" s="453"/>
      <c r="AI43" s="453"/>
      <c r="AJ43" s="453"/>
      <c r="AK43" s="453"/>
      <c r="AL43" s="2"/>
      <c r="AM43" s="452" t="str">
        <f t="shared" si="2"/>
        <v/>
      </c>
      <c r="AN43" s="452"/>
      <c r="AO43" s="453"/>
      <c r="AP43" s="453"/>
      <c r="AQ43" s="453"/>
      <c r="AR43" s="453"/>
      <c r="AS43" s="453"/>
      <c r="AT43" s="453"/>
      <c r="AU43" s="453"/>
      <c r="AV43" s="453"/>
      <c r="AW43" s="453"/>
      <c r="AX43" s="453"/>
      <c r="AY43" s="453"/>
      <c r="AZ43" s="453"/>
      <c r="BA43" s="453"/>
      <c r="BB43" s="453"/>
      <c r="BC43" s="453"/>
      <c r="BD43" s="2"/>
      <c r="BE43" s="452" t="str">
        <f t="shared" si="3"/>
        <v/>
      </c>
      <c r="BF43" s="452"/>
      <c r="BG43" s="453"/>
      <c r="BH43" s="453"/>
      <c r="BI43" s="453"/>
      <c r="BJ43" s="453"/>
      <c r="BK43" s="453"/>
      <c r="BL43" s="453"/>
      <c r="BM43" s="453"/>
      <c r="BN43" s="453"/>
      <c r="BO43" s="453"/>
      <c r="BP43" s="453"/>
      <c r="BQ43" s="453"/>
      <c r="BR43" s="453"/>
      <c r="BS43" s="453"/>
      <c r="BT43" s="453"/>
      <c r="BU43" s="453"/>
      <c r="BV43" s="2"/>
      <c r="BW43" s="452" t="str">
        <f t="shared" si="4"/>
        <v/>
      </c>
      <c r="BX43" s="452"/>
      <c r="BY43" s="453" t="str">
        <f>IF('各会計、関係団体の財政状況及び健全化判断比率'!B77="","",'各会計、関係団体の財政状況及び健全化判断比率'!B77)</f>
        <v/>
      </c>
      <c r="BZ43" s="453"/>
      <c r="CA43" s="453"/>
      <c r="CB43" s="453"/>
      <c r="CC43" s="453"/>
      <c r="CD43" s="453"/>
      <c r="CE43" s="453"/>
      <c r="CF43" s="453"/>
      <c r="CG43" s="453"/>
      <c r="CH43" s="453"/>
      <c r="CI43" s="453"/>
      <c r="CJ43" s="453"/>
      <c r="CK43" s="453"/>
      <c r="CL43" s="453"/>
      <c r="CM43" s="453"/>
      <c r="CN43" s="2"/>
      <c r="CO43" s="452" t="str">
        <f t="shared" si="5"/>
        <v/>
      </c>
      <c r="CP43" s="452"/>
      <c r="CQ43" s="453" t="str">
        <f>IF('各会計、関係団体の財政状況及び健全化判断比率'!BS16="","",'各会計、関係団体の財政状況及び健全化判断比率'!BS16)</f>
        <v/>
      </c>
      <c r="CR43" s="453"/>
      <c r="CS43" s="453"/>
      <c r="CT43" s="453"/>
      <c r="CU43" s="453"/>
      <c r="CV43" s="453"/>
      <c r="CW43" s="453"/>
      <c r="CX43" s="453"/>
      <c r="CY43" s="453"/>
      <c r="CZ43" s="453"/>
      <c r="DA43" s="453"/>
      <c r="DB43" s="453"/>
      <c r="DC43" s="453"/>
      <c r="DD43" s="453"/>
      <c r="DE43" s="453"/>
      <c r="DG43" s="454" t="str">
        <f>IF('各会計、関係団体の財政状況及び健全化判断比率'!BR16="","",'各会計、関係団体の財政状況及び健全化判断比率'!BR16)</f>
        <v/>
      </c>
      <c r="DH43" s="454"/>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284</v>
      </c>
      <c r="E46" s="455" t="s">
        <v>285</v>
      </c>
      <c r="F46" s="455"/>
      <c r="G46" s="455"/>
      <c r="H46" s="455"/>
      <c r="I46" s="455"/>
      <c r="J46" s="455"/>
      <c r="K46" s="455"/>
      <c r="L46" s="455"/>
      <c r="M46" s="455"/>
      <c r="N46" s="455"/>
      <c r="O46" s="455"/>
      <c r="P46" s="455"/>
      <c r="Q46" s="455"/>
      <c r="R46" s="455"/>
      <c r="S46" s="455"/>
      <c r="T46" s="455"/>
      <c r="U46" s="455"/>
      <c r="V46" s="455"/>
      <c r="W46" s="455"/>
      <c r="X46" s="455"/>
      <c r="Y46" s="455"/>
      <c r="Z46" s="455"/>
      <c r="AA46" s="455"/>
      <c r="AB46" s="455"/>
      <c r="AC46" s="455"/>
      <c r="AD46" s="455"/>
      <c r="AE46" s="455"/>
      <c r="AF46" s="455"/>
      <c r="AG46" s="455"/>
      <c r="AH46" s="455"/>
      <c r="AI46" s="455"/>
      <c r="AJ46" s="455"/>
      <c r="AK46" s="455"/>
      <c r="AL46" s="455"/>
      <c r="AM46" s="455"/>
      <c r="AN46" s="455"/>
      <c r="AO46" s="455"/>
      <c r="AP46" s="455"/>
      <c r="AQ46" s="455"/>
      <c r="AR46" s="455"/>
      <c r="AS46" s="455"/>
      <c r="AT46" s="455"/>
      <c r="AU46" s="455"/>
      <c r="AV46" s="455"/>
      <c r="AW46" s="455"/>
      <c r="AX46" s="455"/>
      <c r="AY46" s="455"/>
      <c r="AZ46" s="455"/>
      <c r="BA46" s="455"/>
      <c r="BB46" s="455"/>
      <c r="BC46" s="455"/>
      <c r="BD46" s="455"/>
      <c r="BE46" s="455"/>
      <c r="BF46" s="455"/>
      <c r="BG46" s="455"/>
      <c r="BH46" s="455"/>
      <c r="BI46" s="455"/>
      <c r="BJ46" s="455"/>
      <c r="BK46" s="455"/>
      <c r="BL46" s="455"/>
      <c r="BM46" s="455"/>
      <c r="BN46" s="455"/>
      <c r="BO46" s="455"/>
      <c r="BP46" s="455"/>
      <c r="BQ46" s="455"/>
      <c r="BR46" s="455"/>
      <c r="BS46" s="455"/>
      <c r="BT46" s="455"/>
      <c r="BU46" s="455"/>
      <c r="BV46" s="455"/>
      <c r="BW46" s="455"/>
      <c r="BX46" s="455"/>
      <c r="BY46" s="455"/>
      <c r="BZ46" s="455"/>
      <c r="CA46" s="455"/>
      <c r="CB46" s="455"/>
      <c r="CC46" s="455"/>
      <c r="CD46" s="455"/>
      <c r="CE46" s="455"/>
      <c r="CF46" s="455"/>
      <c r="CG46" s="455"/>
      <c r="CH46" s="455"/>
      <c r="CI46" s="455"/>
      <c r="CJ46" s="455"/>
      <c r="CK46" s="455"/>
      <c r="CL46" s="455"/>
      <c r="CM46" s="455"/>
      <c r="CN46" s="455"/>
      <c r="CO46" s="455"/>
      <c r="CP46" s="455"/>
      <c r="CQ46" s="455"/>
      <c r="CR46" s="455"/>
      <c r="CS46" s="455"/>
      <c r="CT46" s="455"/>
      <c r="CU46" s="455"/>
      <c r="CV46" s="455"/>
      <c r="CW46" s="455"/>
      <c r="CX46" s="455"/>
      <c r="CY46" s="455"/>
      <c r="CZ46" s="455"/>
      <c r="DA46" s="455"/>
      <c r="DB46" s="455"/>
      <c r="DC46" s="455"/>
      <c r="DD46" s="455"/>
      <c r="DE46" s="455"/>
      <c r="DF46" s="455"/>
      <c r="DG46" s="455"/>
      <c r="DH46" s="455"/>
      <c r="DI46" s="455"/>
    </row>
    <row r="47" spans="1:113" x14ac:dyDescent="0.2">
      <c r="E47" s="455" t="s">
        <v>287</v>
      </c>
      <c r="F47" s="455"/>
      <c r="G47" s="455"/>
      <c r="H47" s="455"/>
      <c r="I47" s="455"/>
      <c r="J47" s="455"/>
      <c r="K47" s="455"/>
      <c r="L47" s="455"/>
      <c r="M47" s="455"/>
      <c r="N47" s="455"/>
      <c r="O47" s="455"/>
      <c r="P47" s="455"/>
      <c r="Q47" s="455"/>
      <c r="R47" s="455"/>
      <c r="S47" s="455"/>
      <c r="T47" s="455"/>
      <c r="U47" s="455"/>
      <c r="V47" s="455"/>
      <c r="W47" s="455"/>
      <c r="X47" s="455"/>
      <c r="Y47" s="455"/>
      <c r="Z47" s="455"/>
      <c r="AA47" s="455"/>
      <c r="AB47" s="455"/>
      <c r="AC47" s="455"/>
      <c r="AD47" s="455"/>
      <c r="AE47" s="455"/>
      <c r="AF47" s="455"/>
      <c r="AG47" s="455"/>
      <c r="AH47" s="455"/>
      <c r="AI47" s="455"/>
      <c r="AJ47" s="455"/>
      <c r="AK47" s="455"/>
      <c r="AL47" s="455"/>
      <c r="AM47" s="455"/>
      <c r="AN47" s="455"/>
      <c r="AO47" s="455"/>
      <c r="AP47" s="455"/>
      <c r="AQ47" s="455"/>
      <c r="AR47" s="455"/>
      <c r="AS47" s="455"/>
      <c r="AT47" s="455"/>
      <c r="AU47" s="455"/>
      <c r="AV47" s="455"/>
      <c r="AW47" s="455"/>
      <c r="AX47" s="455"/>
      <c r="AY47" s="455"/>
      <c r="AZ47" s="455"/>
      <c r="BA47" s="455"/>
      <c r="BB47" s="455"/>
      <c r="BC47" s="455"/>
      <c r="BD47" s="455"/>
      <c r="BE47" s="455"/>
      <c r="BF47" s="455"/>
      <c r="BG47" s="455"/>
      <c r="BH47" s="455"/>
      <c r="BI47" s="455"/>
      <c r="BJ47" s="455"/>
      <c r="BK47" s="455"/>
      <c r="BL47" s="455"/>
      <c r="BM47" s="455"/>
      <c r="BN47" s="455"/>
      <c r="BO47" s="455"/>
      <c r="BP47" s="455"/>
      <c r="BQ47" s="455"/>
      <c r="BR47" s="455"/>
      <c r="BS47" s="455"/>
      <c r="BT47" s="455"/>
      <c r="BU47" s="455"/>
      <c r="BV47" s="455"/>
      <c r="BW47" s="455"/>
      <c r="BX47" s="455"/>
      <c r="BY47" s="455"/>
      <c r="BZ47" s="455"/>
      <c r="CA47" s="455"/>
      <c r="CB47" s="455"/>
      <c r="CC47" s="455"/>
      <c r="CD47" s="455"/>
      <c r="CE47" s="455"/>
      <c r="CF47" s="455"/>
      <c r="CG47" s="455"/>
      <c r="CH47" s="455"/>
      <c r="CI47" s="455"/>
      <c r="CJ47" s="455"/>
      <c r="CK47" s="455"/>
      <c r="CL47" s="455"/>
      <c r="CM47" s="455"/>
      <c r="CN47" s="455"/>
      <c r="CO47" s="455"/>
      <c r="CP47" s="455"/>
      <c r="CQ47" s="455"/>
      <c r="CR47" s="455"/>
      <c r="CS47" s="455"/>
      <c r="CT47" s="455"/>
      <c r="CU47" s="455"/>
      <c r="CV47" s="455"/>
      <c r="CW47" s="455"/>
      <c r="CX47" s="455"/>
      <c r="CY47" s="455"/>
      <c r="CZ47" s="455"/>
      <c r="DA47" s="455"/>
      <c r="DB47" s="455"/>
      <c r="DC47" s="455"/>
      <c r="DD47" s="455"/>
      <c r="DE47" s="455"/>
      <c r="DF47" s="455"/>
      <c r="DG47" s="455"/>
      <c r="DH47" s="455"/>
      <c r="DI47" s="455"/>
    </row>
    <row r="48" spans="1:113" x14ac:dyDescent="0.2">
      <c r="E48" s="455" t="s">
        <v>289</v>
      </c>
      <c r="F48" s="455"/>
      <c r="G48" s="455"/>
      <c r="H48" s="455"/>
      <c r="I48" s="455"/>
      <c r="J48" s="455"/>
      <c r="K48" s="455"/>
      <c r="L48" s="455"/>
      <c r="M48" s="455"/>
      <c r="N48" s="455"/>
      <c r="O48" s="455"/>
      <c r="P48" s="455"/>
      <c r="Q48" s="455"/>
      <c r="R48" s="455"/>
      <c r="S48" s="455"/>
      <c r="T48" s="455"/>
      <c r="U48" s="455"/>
      <c r="V48" s="455"/>
      <c r="W48" s="455"/>
      <c r="X48" s="455"/>
      <c r="Y48" s="455"/>
      <c r="Z48" s="455"/>
      <c r="AA48" s="455"/>
      <c r="AB48" s="455"/>
      <c r="AC48" s="455"/>
      <c r="AD48" s="455"/>
      <c r="AE48" s="455"/>
      <c r="AF48" s="455"/>
      <c r="AG48" s="455"/>
      <c r="AH48" s="455"/>
      <c r="AI48" s="455"/>
      <c r="AJ48" s="455"/>
      <c r="AK48" s="455"/>
      <c r="AL48" s="455"/>
      <c r="AM48" s="455"/>
      <c r="AN48" s="455"/>
      <c r="AO48" s="455"/>
      <c r="AP48" s="455"/>
      <c r="AQ48" s="455"/>
      <c r="AR48" s="455"/>
      <c r="AS48" s="455"/>
      <c r="AT48" s="455"/>
      <c r="AU48" s="455"/>
      <c r="AV48" s="455"/>
      <c r="AW48" s="455"/>
      <c r="AX48" s="455"/>
      <c r="AY48" s="455"/>
      <c r="AZ48" s="455"/>
      <c r="BA48" s="455"/>
      <c r="BB48" s="455"/>
      <c r="BC48" s="455"/>
      <c r="BD48" s="455"/>
      <c r="BE48" s="455"/>
      <c r="BF48" s="455"/>
      <c r="BG48" s="455"/>
      <c r="BH48" s="455"/>
      <c r="BI48" s="455"/>
      <c r="BJ48" s="455"/>
      <c r="BK48" s="455"/>
      <c r="BL48" s="455"/>
      <c r="BM48" s="455"/>
      <c r="BN48" s="455"/>
      <c r="BO48" s="455"/>
      <c r="BP48" s="455"/>
      <c r="BQ48" s="455"/>
      <c r="BR48" s="455"/>
      <c r="BS48" s="455"/>
      <c r="BT48" s="455"/>
      <c r="BU48" s="455"/>
      <c r="BV48" s="455"/>
      <c r="BW48" s="455"/>
      <c r="BX48" s="455"/>
      <c r="BY48" s="455"/>
      <c r="BZ48" s="455"/>
      <c r="CA48" s="455"/>
      <c r="CB48" s="455"/>
      <c r="CC48" s="455"/>
      <c r="CD48" s="455"/>
      <c r="CE48" s="455"/>
      <c r="CF48" s="455"/>
      <c r="CG48" s="455"/>
      <c r="CH48" s="455"/>
      <c r="CI48" s="455"/>
      <c r="CJ48" s="455"/>
      <c r="CK48" s="455"/>
      <c r="CL48" s="455"/>
      <c r="CM48" s="455"/>
      <c r="CN48" s="455"/>
      <c r="CO48" s="455"/>
      <c r="CP48" s="455"/>
      <c r="CQ48" s="455"/>
      <c r="CR48" s="455"/>
      <c r="CS48" s="455"/>
      <c r="CT48" s="455"/>
      <c r="CU48" s="455"/>
      <c r="CV48" s="455"/>
      <c r="CW48" s="455"/>
      <c r="CX48" s="455"/>
      <c r="CY48" s="455"/>
      <c r="CZ48" s="455"/>
      <c r="DA48" s="455"/>
      <c r="DB48" s="455"/>
      <c r="DC48" s="455"/>
      <c r="DD48" s="455"/>
      <c r="DE48" s="455"/>
      <c r="DF48" s="455"/>
      <c r="DG48" s="455"/>
      <c r="DH48" s="455"/>
      <c r="DI48" s="455"/>
    </row>
    <row r="49" spans="5:113" x14ac:dyDescent="0.2">
      <c r="E49" s="455" t="s">
        <v>290</v>
      </c>
      <c r="F49" s="455"/>
      <c r="G49" s="455"/>
      <c r="H49" s="455"/>
      <c r="I49" s="455"/>
      <c r="J49" s="455"/>
      <c r="K49" s="455"/>
      <c r="L49" s="455"/>
      <c r="M49" s="455"/>
      <c r="N49" s="455"/>
      <c r="O49" s="455"/>
      <c r="P49" s="455"/>
      <c r="Q49" s="455"/>
      <c r="R49" s="455"/>
      <c r="S49" s="455"/>
      <c r="T49" s="455"/>
      <c r="U49" s="455"/>
      <c r="V49" s="455"/>
      <c r="W49" s="455"/>
      <c r="X49" s="455"/>
      <c r="Y49" s="455"/>
      <c r="Z49" s="455"/>
      <c r="AA49" s="455"/>
      <c r="AB49" s="455"/>
      <c r="AC49" s="455"/>
      <c r="AD49" s="455"/>
      <c r="AE49" s="455"/>
      <c r="AF49" s="455"/>
      <c r="AG49" s="455"/>
      <c r="AH49" s="455"/>
      <c r="AI49" s="455"/>
      <c r="AJ49" s="455"/>
      <c r="AK49" s="455"/>
      <c r="AL49" s="455"/>
      <c r="AM49" s="455"/>
      <c r="AN49" s="455"/>
      <c r="AO49" s="455"/>
      <c r="AP49" s="455"/>
      <c r="AQ49" s="455"/>
      <c r="AR49" s="455"/>
      <c r="AS49" s="455"/>
      <c r="AT49" s="455"/>
      <c r="AU49" s="455"/>
      <c r="AV49" s="455"/>
      <c r="AW49" s="455"/>
      <c r="AX49" s="455"/>
      <c r="AY49" s="455"/>
      <c r="AZ49" s="455"/>
      <c r="BA49" s="455"/>
      <c r="BB49" s="455"/>
      <c r="BC49" s="455"/>
      <c r="BD49" s="455"/>
      <c r="BE49" s="455"/>
      <c r="BF49" s="455"/>
      <c r="BG49" s="455"/>
      <c r="BH49" s="455"/>
      <c r="BI49" s="455"/>
      <c r="BJ49" s="455"/>
      <c r="BK49" s="455"/>
      <c r="BL49" s="455"/>
      <c r="BM49" s="455"/>
      <c r="BN49" s="455"/>
      <c r="BO49" s="455"/>
      <c r="BP49" s="455"/>
      <c r="BQ49" s="455"/>
      <c r="BR49" s="455"/>
      <c r="BS49" s="455"/>
      <c r="BT49" s="455"/>
      <c r="BU49" s="455"/>
      <c r="BV49" s="455"/>
      <c r="BW49" s="455"/>
      <c r="BX49" s="455"/>
      <c r="BY49" s="455"/>
      <c r="BZ49" s="455"/>
      <c r="CA49" s="455"/>
      <c r="CB49" s="455"/>
      <c r="CC49" s="455"/>
      <c r="CD49" s="455"/>
      <c r="CE49" s="455"/>
      <c r="CF49" s="455"/>
      <c r="CG49" s="455"/>
      <c r="CH49" s="455"/>
      <c r="CI49" s="455"/>
      <c r="CJ49" s="455"/>
      <c r="CK49" s="455"/>
      <c r="CL49" s="455"/>
      <c r="CM49" s="455"/>
      <c r="CN49" s="455"/>
      <c r="CO49" s="455"/>
      <c r="CP49" s="455"/>
      <c r="CQ49" s="455"/>
      <c r="CR49" s="455"/>
      <c r="CS49" s="455"/>
      <c r="CT49" s="455"/>
      <c r="CU49" s="455"/>
      <c r="CV49" s="455"/>
      <c r="CW49" s="455"/>
      <c r="CX49" s="455"/>
      <c r="CY49" s="455"/>
      <c r="CZ49" s="455"/>
      <c r="DA49" s="455"/>
      <c r="DB49" s="455"/>
      <c r="DC49" s="455"/>
      <c r="DD49" s="455"/>
      <c r="DE49" s="455"/>
      <c r="DF49" s="455"/>
      <c r="DG49" s="455"/>
      <c r="DH49" s="455"/>
      <c r="DI49" s="455"/>
    </row>
    <row r="50" spans="5:113" x14ac:dyDescent="0.2">
      <c r="E50" s="455" t="s">
        <v>194</v>
      </c>
      <c r="F50" s="455"/>
      <c r="G50" s="455"/>
      <c r="H50" s="455"/>
      <c r="I50" s="455"/>
      <c r="J50" s="455"/>
      <c r="K50" s="455"/>
      <c r="L50" s="455"/>
      <c r="M50" s="455"/>
      <c r="N50" s="455"/>
      <c r="O50" s="455"/>
      <c r="P50" s="455"/>
      <c r="Q50" s="455"/>
      <c r="R50" s="455"/>
      <c r="S50" s="455"/>
      <c r="T50" s="455"/>
      <c r="U50" s="455"/>
      <c r="V50" s="455"/>
      <c r="W50" s="455"/>
      <c r="X50" s="455"/>
      <c r="Y50" s="455"/>
      <c r="Z50" s="455"/>
      <c r="AA50" s="455"/>
      <c r="AB50" s="455"/>
      <c r="AC50" s="455"/>
      <c r="AD50" s="455"/>
      <c r="AE50" s="455"/>
      <c r="AF50" s="455"/>
      <c r="AG50" s="455"/>
      <c r="AH50" s="455"/>
      <c r="AI50" s="455"/>
      <c r="AJ50" s="455"/>
      <c r="AK50" s="455"/>
      <c r="AL50" s="455"/>
      <c r="AM50" s="455"/>
      <c r="AN50" s="455"/>
      <c r="AO50" s="455"/>
      <c r="AP50" s="455"/>
      <c r="AQ50" s="455"/>
      <c r="AR50" s="455"/>
      <c r="AS50" s="455"/>
      <c r="AT50" s="455"/>
      <c r="AU50" s="455"/>
      <c r="AV50" s="455"/>
      <c r="AW50" s="455"/>
      <c r="AX50" s="455"/>
      <c r="AY50" s="455"/>
      <c r="AZ50" s="455"/>
      <c r="BA50" s="455"/>
      <c r="BB50" s="455"/>
      <c r="BC50" s="455"/>
      <c r="BD50" s="455"/>
      <c r="BE50" s="455"/>
      <c r="BF50" s="455"/>
      <c r="BG50" s="455"/>
      <c r="BH50" s="455"/>
      <c r="BI50" s="455"/>
      <c r="BJ50" s="455"/>
      <c r="BK50" s="455"/>
      <c r="BL50" s="455"/>
      <c r="BM50" s="455"/>
      <c r="BN50" s="455"/>
      <c r="BO50" s="455"/>
      <c r="BP50" s="455"/>
      <c r="BQ50" s="455"/>
      <c r="BR50" s="455"/>
      <c r="BS50" s="455"/>
      <c r="BT50" s="455"/>
      <c r="BU50" s="455"/>
      <c r="BV50" s="455"/>
      <c r="BW50" s="455"/>
      <c r="BX50" s="455"/>
      <c r="BY50" s="455"/>
      <c r="BZ50" s="455"/>
      <c r="CA50" s="455"/>
      <c r="CB50" s="455"/>
      <c r="CC50" s="455"/>
      <c r="CD50" s="455"/>
      <c r="CE50" s="455"/>
      <c r="CF50" s="455"/>
      <c r="CG50" s="455"/>
      <c r="CH50" s="455"/>
      <c r="CI50" s="455"/>
      <c r="CJ50" s="455"/>
      <c r="CK50" s="455"/>
      <c r="CL50" s="455"/>
      <c r="CM50" s="455"/>
      <c r="CN50" s="455"/>
      <c r="CO50" s="455"/>
      <c r="CP50" s="455"/>
      <c r="CQ50" s="455"/>
      <c r="CR50" s="455"/>
      <c r="CS50" s="455"/>
      <c r="CT50" s="455"/>
      <c r="CU50" s="455"/>
      <c r="CV50" s="455"/>
      <c r="CW50" s="455"/>
      <c r="CX50" s="455"/>
      <c r="CY50" s="455"/>
      <c r="CZ50" s="455"/>
      <c r="DA50" s="455"/>
      <c r="DB50" s="455"/>
      <c r="DC50" s="455"/>
      <c r="DD50" s="455"/>
      <c r="DE50" s="455"/>
      <c r="DF50" s="455"/>
      <c r="DG50" s="455"/>
      <c r="DH50" s="455"/>
      <c r="DI50" s="455"/>
    </row>
    <row r="51" spans="5:113" x14ac:dyDescent="0.2">
      <c r="E51" s="455" t="s">
        <v>292</v>
      </c>
      <c r="F51" s="455"/>
      <c r="G51" s="455"/>
      <c r="H51" s="455"/>
      <c r="I51" s="455"/>
      <c r="J51" s="455"/>
      <c r="K51" s="455"/>
      <c r="L51" s="455"/>
      <c r="M51" s="455"/>
      <c r="N51" s="455"/>
      <c r="O51" s="455"/>
      <c r="P51" s="455"/>
      <c r="Q51" s="455"/>
      <c r="R51" s="455"/>
      <c r="S51" s="455"/>
      <c r="T51" s="455"/>
      <c r="U51" s="455"/>
      <c r="V51" s="455"/>
      <c r="W51" s="455"/>
      <c r="X51" s="455"/>
      <c r="Y51" s="455"/>
      <c r="Z51" s="455"/>
      <c r="AA51" s="455"/>
      <c r="AB51" s="455"/>
      <c r="AC51" s="455"/>
      <c r="AD51" s="455"/>
      <c r="AE51" s="455"/>
      <c r="AF51" s="455"/>
      <c r="AG51" s="455"/>
      <c r="AH51" s="455"/>
      <c r="AI51" s="455"/>
      <c r="AJ51" s="455"/>
      <c r="AK51" s="455"/>
      <c r="AL51" s="455"/>
      <c r="AM51" s="455"/>
      <c r="AN51" s="455"/>
      <c r="AO51" s="455"/>
      <c r="AP51" s="455"/>
      <c r="AQ51" s="455"/>
      <c r="AR51" s="455"/>
      <c r="AS51" s="455"/>
      <c r="AT51" s="455"/>
      <c r="AU51" s="455"/>
      <c r="AV51" s="455"/>
      <c r="AW51" s="455"/>
      <c r="AX51" s="455"/>
      <c r="AY51" s="455"/>
      <c r="AZ51" s="455"/>
      <c r="BA51" s="455"/>
      <c r="BB51" s="455"/>
      <c r="BC51" s="455"/>
      <c r="BD51" s="455"/>
      <c r="BE51" s="455"/>
      <c r="BF51" s="455"/>
      <c r="BG51" s="455"/>
      <c r="BH51" s="455"/>
      <c r="BI51" s="455"/>
      <c r="BJ51" s="455"/>
      <c r="BK51" s="455"/>
      <c r="BL51" s="455"/>
      <c r="BM51" s="455"/>
      <c r="BN51" s="455"/>
      <c r="BO51" s="455"/>
      <c r="BP51" s="455"/>
      <c r="BQ51" s="455"/>
      <c r="BR51" s="455"/>
      <c r="BS51" s="455"/>
      <c r="BT51" s="455"/>
      <c r="BU51" s="455"/>
      <c r="BV51" s="455"/>
      <c r="BW51" s="455"/>
      <c r="BX51" s="455"/>
      <c r="BY51" s="455"/>
      <c r="BZ51" s="455"/>
      <c r="CA51" s="455"/>
      <c r="CB51" s="455"/>
      <c r="CC51" s="455"/>
      <c r="CD51" s="455"/>
      <c r="CE51" s="455"/>
      <c r="CF51" s="455"/>
      <c r="CG51" s="455"/>
      <c r="CH51" s="455"/>
      <c r="CI51" s="455"/>
      <c r="CJ51" s="455"/>
      <c r="CK51" s="455"/>
      <c r="CL51" s="455"/>
      <c r="CM51" s="455"/>
      <c r="CN51" s="455"/>
      <c r="CO51" s="455"/>
      <c r="CP51" s="455"/>
      <c r="CQ51" s="455"/>
      <c r="CR51" s="455"/>
      <c r="CS51" s="455"/>
      <c r="CT51" s="455"/>
      <c r="CU51" s="455"/>
      <c r="CV51" s="455"/>
      <c r="CW51" s="455"/>
      <c r="CX51" s="455"/>
      <c r="CY51" s="455"/>
      <c r="CZ51" s="455"/>
      <c r="DA51" s="455"/>
      <c r="DB51" s="455"/>
      <c r="DC51" s="455"/>
      <c r="DD51" s="455"/>
      <c r="DE51" s="455"/>
      <c r="DF51" s="455"/>
      <c r="DG51" s="455"/>
      <c r="DH51" s="455"/>
      <c r="DI51" s="455"/>
    </row>
    <row r="52" spans="5:113" x14ac:dyDescent="0.2">
      <c r="E52" s="455" t="s">
        <v>296</v>
      </c>
      <c r="F52" s="455"/>
      <c r="G52" s="455"/>
      <c r="H52" s="455"/>
      <c r="I52" s="455"/>
      <c r="J52" s="455"/>
      <c r="K52" s="455"/>
      <c r="L52" s="455"/>
      <c r="M52" s="455"/>
      <c r="N52" s="455"/>
      <c r="O52" s="455"/>
      <c r="P52" s="455"/>
      <c r="Q52" s="455"/>
      <c r="R52" s="455"/>
      <c r="S52" s="455"/>
      <c r="T52" s="455"/>
      <c r="U52" s="455"/>
      <c r="V52" s="455"/>
      <c r="W52" s="455"/>
      <c r="X52" s="455"/>
      <c r="Y52" s="455"/>
      <c r="Z52" s="455"/>
      <c r="AA52" s="455"/>
      <c r="AB52" s="455"/>
      <c r="AC52" s="455"/>
      <c r="AD52" s="455"/>
      <c r="AE52" s="455"/>
      <c r="AF52" s="455"/>
      <c r="AG52" s="455"/>
      <c r="AH52" s="455"/>
      <c r="AI52" s="455"/>
      <c r="AJ52" s="455"/>
      <c r="AK52" s="455"/>
      <c r="AL52" s="455"/>
      <c r="AM52" s="455"/>
      <c r="AN52" s="455"/>
      <c r="AO52" s="455"/>
      <c r="AP52" s="455"/>
      <c r="AQ52" s="455"/>
      <c r="AR52" s="455"/>
      <c r="AS52" s="455"/>
      <c r="AT52" s="455"/>
      <c r="AU52" s="455"/>
      <c r="AV52" s="455"/>
      <c r="AW52" s="455"/>
      <c r="AX52" s="455"/>
      <c r="AY52" s="455"/>
      <c r="AZ52" s="455"/>
      <c r="BA52" s="455"/>
      <c r="BB52" s="455"/>
      <c r="BC52" s="455"/>
      <c r="BD52" s="455"/>
      <c r="BE52" s="455"/>
      <c r="BF52" s="455"/>
      <c r="BG52" s="455"/>
      <c r="BH52" s="455"/>
      <c r="BI52" s="455"/>
      <c r="BJ52" s="455"/>
      <c r="BK52" s="455"/>
      <c r="BL52" s="455"/>
      <c r="BM52" s="455"/>
      <c r="BN52" s="455"/>
      <c r="BO52" s="455"/>
      <c r="BP52" s="455"/>
      <c r="BQ52" s="455"/>
      <c r="BR52" s="455"/>
      <c r="BS52" s="455"/>
      <c r="BT52" s="455"/>
      <c r="BU52" s="455"/>
      <c r="BV52" s="455"/>
      <c r="BW52" s="455"/>
      <c r="BX52" s="455"/>
      <c r="BY52" s="455"/>
      <c r="BZ52" s="455"/>
      <c r="CA52" s="455"/>
      <c r="CB52" s="455"/>
      <c r="CC52" s="455"/>
      <c r="CD52" s="455"/>
      <c r="CE52" s="455"/>
      <c r="CF52" s="455"/>
      <c r="CG52" s="455"/>
      <c r="CH52" s="455"/>
      <c r="CI52" s="455"/>
      <c r="CJ52" s="455"/>
      <c r="CK52" s="455"/>
      <c r="CL52" s="455"/>
      <c r="CM52" s="455"/>
      <c r="CN52" s="455"/>
      <c r="CO52" s="455"/>
      <c r="CP52" s="455"/>
      <c r="CQ52" s="455"/>
      <c r="CR52" s="455"/>
      <c r="CS52" s="455"/>
      <c r="CT52" s="455"/>
      <c r="CU52" s="455"/>
      <c r="CV52" s="455"/>
      <c r="CW52" s="455"/>
      <c r="CX52" s="455"/>
      <c r="CY52" s="455"/>
      <c r="CZ52" s="455"/>
      <c r="DA52" s="455"/>
      <c r="DB52" s="455"/>
      <c r="DC52" s="455"/>
      <c r="DD52" s="455"/>
      <c r="DE52" s="455"/>
      <c r="DF52" s="455"/>
      <c r="DG52" s="455"/>
      <c r="DH52" s="455"/>
      <c r="DI52" s="455"/>
    </row>
    <row r="53" spans="5:113" x14ac:dyDescent="0.2">
      <c r="E53" s="455" t="s">
        <v>297</v>
      </c>
      <c r="F53" s="455"/>
      <c r="G53" s="455"/>
      <c r="H53" s="455"/>
      <c r="I53" s="455"/>
      <c r="J53" s="455"/>
      <c r="K53" s="455"/>
      <c r="L53" s="455"/>
      <c r="M53" s="455"/>
      <c r="N53" s="455"/>
      <c r="O53" s="455"/>
      <c r="P53" s="455"/>
      <c r="Q53" s="455"/>
      <c r="R53" s="455"/>
      <c r="S53" s="455"/>
      <c r="T53" s="455"/>
      <c r="U53" s="455"/>
      <c r="V53" s="455"/>
      <c r="W53" s="455"/>
      <c r="X53" s="455"/>
      <c r="Y53" s="455"/>
      <c r="Z53" s="455"/>
      <c r="AA53" s="455"/>
      <c r="AB53" s="455"/>
      <c r="AC53" s="455"/>
      <c r="AD53" s="455"/>
      <c r="AE53" s="455"/>
      <c r="AF53" s="455"/>
      <c r="AG53" s="455"/>
      <c r="AH53" s="455"/>
      <c r="AI53" s="455"/>
      <c r="AJ53" s="455"/>
      <c r="AK53" s="455"/>
      <c r="AL53" s="455"/>
      <c r="AM53" s="455"/>
      <c r="AN53" s="455"/>
      <c r="AO53" s="455"/>
      <c r="AP53" s="455"/>
      <c r="AQ53" s="455"/>
      <c r="AR53" s="455"/>
      <c r="AS53" s="455"/>
      <c r="AT53" s="455"/>
      <c r="AU53" s="455"/>
      <c r="AV53" s="455"/>
      <c r="AW53" s="455"/>
      <c r="AX53" s="455"/>
      <c r="AY53" s="455"/>
      <c r="AZ53" s="455"/>
      <c r="BA53" s="455"/>
      <c r="BB53" s="455"/>
      <c r="BC53" s="455"/>
      <c r="BD53" s="455"/>
      <c r="BE53" s="455"/>
      <c r="BF53" s="455"/>
      <c r="BG53" s="455"/>
      <c r="BH53" s="455"/>
      <c r="BI53" s="455"/>
      <c r="BJ53" s="455"/>
      <c r="BK53" s="455"/>
      <c r="BL53" s="455"/>
      <c r="BM53" s="455"/>
      <c r="BN53" s="455"/>
      <c r="BO53" s="455"/>
      <c r="BP53" s="455"/>
      <c r="BQ53" s="455"/>
      <c r="BR53" s="455"/>
      <c r="BS53" s="455"/>
      <c r="BT53" s="455"/>
      <c r="BU53" s="455"/>
      <c r="BV53" s="455"/>
      <c r="BW53" s="455"/>
      <c r="BX53" s="455"/>
      <c r="BY53" s="455"/>
      <c r="BZ53" s="455"/>
      <c r="CA53" s="455"/>
      <c r="CB53" s="455"/>
      <c r="CC53" s="455"/>
      <c r="CD53" s="455"/>
      <c r="CE53" s="455"/>
      <c r="CF53" s="455"/>
      <c r="CG53" s="455"/>
      <c r="CH53" s="455"/>
      <c r="CI53" s="455"/>
      <c r="CJ53" s="455"/>
      <c r="CK53" s="455"/>
      <c r="CL53" s="455"/>
      <c r="CM53" s="455"/>
      <c r="CN53" s="455"/>
      <c r="CO53" s="455"/>
      <c r="CP53" s="455"/>
      <c r="CQ53" s="455"/>
      <c r="CR53" s="455"/>
      <c r="CS53" s="455"/>
      <c r="CT53" s="455"/>
      <c r="CU53" s="455"/>
      <c r="CV53" s="455"/>
      <c r="CW53" s="455"/>
      <c r="CX53" s="455"/>
      <c r="CY53" s="455"/>
      <c r="CZ53" s="455"/>
      <c r="DA53" s="455"/>
      <c r="DB53" s="455"/>
      <c r="DC53" s="455"/>
      <c r="DD53" s="455"/>
      <c r="DE53" s="455"/>
      <c r="DF53" s="455"/>
      <c r="DG53" s="455"/>
      <c r="DH53" s="455"/>
      <c r="DI53" s="455"/>
    </row>
    <row r="54" spans="5:113" x14ac:dyDescent="0.2"/>
    <row r="55" spans="5:113" x14ac:dyDescent="0.2"/>
    <row r="56" spans="5:113" x14ac:dyDescent="0.2"/>
  </sheetData>
  <sheetProtection algorithmName="SHA-512" hashValue="ghFwXdvzZPm/320+ZSbu87SABa5x3qcTDsSlaOJgAKUIJ6BI/XekP/m+bx9rCuR2e8goEy/Q6YIiaRD7TgdJKw==" saltValue="PP8JTRca1xGXL6b6HlSnGw=="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E27:K27"/>
    <mergeCell ref="L27:P27"/>
    <mergeCell ref="Q27:V27"/>
    <mergeCell ref="Z27:AG27"/>
    <mergeCell ref="AH27:AL27"/>
    <mergeCell ref="AM27:AR27"/>
    <mergeCell ref="AS27:AX27"/>
    <mergeCell ref="AY27:BM27"/>
    <mergeCell ref="BN27:BU27"/>
    <mergeCell ref="E26:K26"/>
    <mergeCell ref="L26:P26"/>
    <mergeCell ref="Q26:V26"/>
    <mergeCell ref="Z26:AG26"/>
    <mergeCell ref="AH26:AL26"/>
    <mergeCell ref="AM26:AR26"/>
    <mergeCell ref="AS26:AX26"/>
    <mergeCell ref="AY26:BM26"/>
    <mergeCell ref="BN26:BU26"/>
    <mergeCell ref="E25:K25"/>
    <mergeCell ref="L25:P25"/>
    <mergeCell ref="Q25:V25"/>
    <mergeCell ref="Z25:AG25"/>
    <mergeCell ref="AH25:AL25"/>
    <mergeCell ref="AM25:AR25"/>
    <mergeCell ref="AS25:AX25"/>
    <mergeCell ref="AY25:BM25"/>
    <mergeCell ref="BN25:BU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4" zoomScale="70" zoomScaleNormal="70" zoomScaleSheetLayoutView="100" workbookViewId="0">
      <selection activeCell="J34" sqref="J34"/>
    </sheetView>
  </sheetViews>
  <sheetFormatPr defaultColWidth="0" defaultRowHeight="13.5" customHeight="1" zeroHeight="1" x14ac:dyDescent="0.2"/>
  <cols>
    <col min="1" max="1" width="6.6640625" style="46" customWidth="1"/>
    <col min="2" max="2" width="11" style="46" customWidth="1"/>
    <col min="3" max="3" width="17" style="46" customWidth="1"/>
    <col min="4" max="5" width="16.66406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5"/>
      <c r="B1" s="185"/>
      <c r="C1" s="185"/>
      <c r="D1" s="185"/>
      <c r="E1" s="185"/>
      <c r="F1" s="185"/>
      <c r="G1" s="185"/>
      <c r="H1" s="185"/>
      <c r="I1" s="185"/>
      <c r="J1" s="185"/>
      <c r="K1" s="185"/>
      <c r="L1" s="185"/>
      <c r="M1" s="185"/>
      <c r="N1" s="185"/>
      <c r="O1" s="185"/>
      <c r="P1" s="185"/>
    </row>
    <row r="2" spans="1:16" ht="16.5" customHeight="1" x14ac:dyDescent="0.2">
      <c r="A2" s="185"/>
      <c r="B2" s="185"/>
      <c r="C2" s="185"/>
      <c r="D2" s="185"/>
      <c r="E2" s="185"/>
      <c r="F2" s="185"/>
      <c r="G2" s="185"/>
      <c r="H2" s="185"/>
      <c r="I2" s="185"/>
      <c r="J2" s="185"/>
      <c r="K2" s="185"/>
      <c r="L2" s="185"/>
      <c r="M2" s="185"/>
      <c r="N2" s="185"/>
      <c r="O2" s="185"/>
      <c r="P2" s="185"/>
    </row>
    <row r="3" spans="1:16" ht="16.5" customHeight="1" x14ac:dyDescent="0.2">
      <c r="A3" s="185"/>
      <c r="B3" s="185"/>
      <c r="C3" s="185"/>
      <c r="D3" s="185"/>
      <c r="E3" s="185"/>
      <c r="F3" s="185"/>
      <c r="G3" s="185"/>
      <c r="H3" s="185"/>
      <c r="I3" s="185"/>
      <c r="J3" s="185"/>
      <c r="K3" s="185"/>
      <c r="L3" s="185"/>
      <c r="M3" s="185"/>
      <c r="N3" s="185"/>
      <c r="O3" s="185"/>
      <c r="P3" s="185"/>
    </row>
    <row r="4" spans="1:16" ht="16.5" customHeight="1" x14ac:dyDescent="0.2">
      <c r="A4" s="185"/>
      <c r="B4" s="185"/>
      <c r="C4" s="185"/>
      <c r="D4" s="185"/>
      <c r="E4" s="185"/>
      <c r="F4" s="185"/>
      <c r="G4" s="185"/>
      <c r="H4" s="185"/>
      <c r="I4" s="185"/>
      <c r="J4" s="185"/>
      <c r="K4" s="185"/>
      <c r="L4" s="185"/>
      <c r="M4" s="185"/>
      <c r="N4" s="185"/>
      <c r="O4" s="185"/>
      <c r="P4" s="185"/>
    </row>
    <row r="5" spans="1:16" ht="16.5" customHeight="1" x14ac:dyDescent="0.2">
      <c r="A5" s="185"/>
      <c r="B5" s="185"/>
      <c r="C5" s="185"/>
      <c r="D5" s="185"/>
      <c r="E5" s="185"/>
      <c r="F5" s="185"/>
      <c r="G5" s="185"/>
      <c r="H5" s="185"/>
      <c r="I5" s="185"/>
      <c r="J5" s="185"/>
      <c r="K5" s="185"/>
      <c r="L5" s="185"/>
      <c r="M5" s="185"/>
      <c r="N5" s="185"/>
      <c r="O5" s="185"/>
      <c r="P5" s="185"/>
    </row>
    <row r="6" spans="1:16" ht="16.5" customHeight="1" x14ac:dyDescent="0.2">
      <c r="A6" s="185"/>
      <c r="B6" s="185"/>
      <c r="C6" s="185"/>
      <c r="D6" s="185"/>
      <c r="E6" s="185"/>
      <c r="F6" s="185"/>
      <c r="G6" s="185"/>
      <c r="H6" s="185"/>
      <c r="I6" s="185"/>
      <c r="J6" s="185"/>
      <c r="K6" s="185"/>
      <c r="L6" s="185"/>
      <c r="M6" s="185"/>
      <c r="N6" s="185"/>
      <c r="O6" s="185"/>
      <c r="P6" s="185"/>
    </row>
    <row r="7" spans="1:16" ht="16.5" customHeight="1" x14ac:dyDescent="0.2">
      <c r="A7" s="185"/>
      <c r="B7" s="185"/>
      <c r="C7" s="185"/>
      <c r="D7" s="185"/>
      <c r="E7" s="185"/>
      <c r="F7" s="185"/>
      <c r="G7" s="185"/>
      <c r="H7" s="185"/>
      <c r="I7" s="185"/>
      <c r="J7" s="185"/>
      <c r="K7" s="185"/>
      <c r="L7" s="185"/>
      <c r="M7" s="185"/>
      <c r="N7" s="185"/>
      <c r="O7" s="185"/>
      <c r="P7" s="185"/>
    </row>
    <row r="8" spans="1:16" ht="16.5" customHeight="1" x14ac:dyDescent="0.2">
      <c r="A8" s="185"/>
      <c r="B8" s="185"/>
      <c r="C8" s="185"/>
      <c r="D8" s="185"/>
      <c r="E8" s="185"/>
      <c r="F8" s="185"/>
      <c r="G8" s="185"/>
      <c r="H8" s="185"/>
      <c r="I8" s="185"/>
      <c r="J8" s="185"/>
      <c r="K8" s="185"/>
      <c r="L8" s="185"/>
      <c r="M8" s="185"/>
      <c r="N8" s="185"/>
      <c r="O8" s="185"/>
      <c r="P8" s="185"/>
    </row>
    <row r="9" spans="1:16" ht="16.5" customHeight="1" x14ac:dyDescent="0.2">
      <c r="A9" s="185"/>
      <c r="B9" s="185"/>
      <c r="C9" s="185"/>
      <c r="D9" s="185"/>
      <c r="E9" s="185"/>
      <c r="F9" s="185"/>
      <c r="G9" s="185"/>
      <c r="H9" s="185"/>
      <c r="I9" s="185"/>
      <c r="J9" s="185"/>
      <c r="K9" s="185"/>
      <c r="L9" s="185"/>
      <c r="M9" s="185"/>
      <c r="N9" s="185"/>
      <c r="O9" s="185"/>
      <c r="P9" s="185"/>
    </row>
    <row r="10" spans="1:16" ht="16.5" customHeight="1" x14ac:dyDescent="0.2">
      <c r="A10" s="185"/>
      <c r="B10" s="185"/>
      <c r="C10" s="185"/>
      <c r="D10" s="185"/>
      <c r="E10" s="185"/>
      <c r="F10" s="185"/>
      <c r="G10" s="185"/>
      <c r="H10" s="185"/>
      <c r="I10" s="185"/>
      <c r="J10" s="185"/>
      <c r="K10" s="185"/>
      <c r="L10" s="185"/>
      <c r="M10" s="185"/>
      <c r="N10" s="185"/>
      <c r="O10" s="185"/>
      <c r="P10" s="185"/>
    </row>
    <row r="11" spans="1:16" ht="16.5" customHeight="1" x14ac:dyDescent="0.2">
      <c r="A11" s="185"/>
      <c r="B11" s="185"/>
      <c r="C11" s="185"/>
      <c r="D11" s="185"/>
      <c r="E11" s="185"/>
      <c r="F11" s="185"/>
      <c r="G11" s="185"/>
      <c r="H11" s="185"/>
      <c r="I11" s="185"/>
      <c r="J11" s="185"/>
      <c r="K11" s="185"/>
      <c r="L11" s="185"/>
      <c r="M11" s="185"/>
      <c r="N11" s="185"/>
      <c r="O11" s="185"/>
      <c r="P11" s="185"/>
    </row>
    <row r="12" spans="1:16" ht="16.5" customHeight="1" x14ac:dyDescent="0.2">
      <c r="A12" s="185"/>
      <c r="B12" s="185"/>
      <c r="C12" s="185"/>
      <c r="D12" s="185"/>
      <c r="E12" s="185"/>
      <c r="F12" s="185"/>
      <c r="G12" s="185"/>
      <c r="H12" s="185"/>
      <c r="I12" s="185"/>
      <c r="J12" s="185"/>
      <c r="K12" s="185"/>
      <c r="L12" s="185"/>
      <c r="M12" s="185"/>
      <c r="N12" s="185"/>
      <c r="O12" s="185"/>
      <c r="P12" s="185"/>
    </row>
    <row r="13" spans="1:16" ht="16.5" customHeight="1" x14ac:dyDescent="0.2">
      <c r="A13" s="185"/>
      <c r="B13" s="185"/>
      <c r="C13" s="185"/>
      <c r="D13" s="185"/>
      <c r="E13" s="185"/>
      <c r="F13" s="185"/>
      <c r="G13" s="185"/>
      <c r="H13" s="185"/>
      <c r="I13" s="185"/>
      <c r="J13" s="185"/>
      <c r="K13" s="185"/>
      <c r="L13" s="185"/>
      <c r="M13" s="185"/>
      <c r="N13" s="185"/>
      <c r="O13" s="185"/>
      <c r="P13" s="185"/>
    </row>
    <row r="14" spans="1:16" ht="16.5" customHeight="1" x14ac:dyDescent="0.2">
      <c r="A14" s="185"/>
      <c r="B14" s="185"/>
      <c r="C14" s="185"/>
      <c r="D14" s="185"/>
      <c r="E14" s="185"/>
      <c r="F14" s="185"/>
      <c r="G14" s="185"/>
      <c r="H14" s="185"/>
      <c r="I14" s="185"/>
      <c r="J14" s="185"/>
      <c r="K14" s="185"/>
      <c r="L14" s="185"/>
      <c r="M14" s="185"/>
      <c r="N14" s="185"/>
      <c r="O14" s="185"/>
      <c r="P14" s="185"/>
    </row>
    <row r="15" spans="1:16" ht="16.5" customHeight="1" x14ac:dyDescent="0.2">
      <c r="A15" s="185"/>
      <c r="B15" s="185"/>
      <c r="C15" s="185"/>
      <c r="D15" s="185"/>
      <c r="E15" s="185"/>
      <c r="F15" s="185"/>
      <c r="G15" s="185"/>
      <c r="H15" s="185"/>
      <c r="I15" s="185"/>
      <c r="J15" s="185"/>
      <c r="K15" s="185"/>
      <c r="L15" s="185"/>
      <c r="M15" s="185"/>
      <c r="N15" s="185"/>
      <c r="O15" s="185"/>
      <c r="P15" s="185"/>
    </row>
    <row r="16" spans="1:16" ht="16.5" customHeight="1" x14ac:dyDescent="0.2">
      <c r="A16" s="185"/>
      <c r="B16" s="185"/>
      <c r="C16" s="185"/>
      <c r="D16" s="185"/>
      <c r="E16" s="185"/>
      <c r="F16" s="185"/>
      <c r="G16" s="185"/>
      <c r="H16" s="185"/>
      <c r="I16" s="185"/>
      <c r="J16" s="185"/>
      <c r="K16" s="185"/>
      <c r="L16" s="185"/>
      <c r="M16" s="185"/>
      <c r="N16" s="185"/>
      <c r="O16" s="185"/>
      <c r="P16" s="185"/>
    </row>
    <row r="17" spans="1:16" ht="16.5" customHeight="1" x14ac:dyDescent="0.2">
      <c r="A17" s="185"/>
      <c r="B17" s="185"/>
      <c r="C17" s="185"/>
      <c r="D17" s="185"/>
      <c r="E17" s="185"/>
      <c r="F17" s="185"/>
      <c r="G17" s="185"/>
      <c r="H17" s="185"/>
      <c r="I17" s="185"/>
      <c r="J17" s="185"/>
      <c r="K17" s="185"/>
      <c r="L17" s="185"/>
      <c r="M17" s="185"/>
      <c r="N17" s="185"/>
      <c r="O17" s="185"/>
      <c r="P17" s="185"/>
    </row>
    <row r="18" spans="1:16" ht="16.5" customHeight="1" x14ac:dyDescent="0.2">
      <c r="A18" s="185"/>
      <c r="B18" s="185"/>
      <c r="C18" s="185"/>
      <c r="D18" s="185"/>
      <c r="E18" s="185"/>
      <c r="F18" s="185"/>
      <c r="G18" s="185"/>
      <c r="H18" s="185"/>
      <c r="I18" s="185"/>
      <c r="J18" s="185"/>
      <c r="K18" s="185"/>
      <c r="L18" s="185"/>
      <c r="M18" s="185"/>
      <c r="N18" s="185"/>
      <c r="O18" s="185"/>
      <c r="P18" s="185"/>
    </row>
    <row r="19" spans="1:16" ht="16.5" customHeight="1" x14ac:dyDescent="0.2">
      <c r="A19" s="185"/>
      <c r="B19" s="185"/>
      <c r="C19" s="185"/>
      <c r="D19" s="185"/>
      <c r="E19" s="185"/>
      <c r="F19" s="185"/>
      <c r="G19" s="185"/>
      <c r="H19" s="185"/>
      <c r="I19" s="185"/>
      <c r="J19" s="185"/>
      <c r="K19" s="185"/>
      <c r="L19" s="185"/>
      <c r="M19" s="185"/>
      <c r="N19" s="185"/>
      <c r="O19" s="185"/>
      <c r="P19" s="185"/>
    </row>
    <row r="20" spans="1:16" ht="16.5" customHeight="1" x14ac:dyDescent="0.2">
      <c r="A20" s="185"/>
      <c r="B20" s="185"/>
      <c r="C20" s="185"/>
      <c r="D20" s="185"/>
      <c r="E20" s="185"/>
      <c r="F20" s="185"/>
      <c r="G20" s="185"/>
      <c r="H20" s="185"/>
      <c r="I20" s="185"/>
      <c r="J20" s="185"/>
      <c r="K20" s="185"/>
      <c r="L20" s="185"/>
      <c r="M20" s="185"/>
      <c r="N20" s="185"/>
      <c r="O20" s="185"/>
      <c r="P20" s="185"/>
    </row>
    <row r="21" spans="1:16" ht="16.5" customHeight="1" x14ac:dyDescent="0.2">
      <c r="A21" s="185"/>
      <c r="B21" s="185"/>
      <c r="C21" s="185"/>
      <c r="D21" s="185"/>
      <c r="E21" s="185"/>
      <c r="F21" s="185"/>
      <c r="G21" s="185"/>
      <c r="H21" s="185"/>
      <c r="I21" s="185"/>
      <c r="J21" s="185"/>
      <c r="K21" s="185"/>
      <c r="L21" s="185"/>
      <c r="M21" s="185"/>
      <c r="N21" s="185"/>
      <c r="O21" s="185"/>
      <c r="P21" s="185"/>
    </row>
    <row r="22" spans="1:16" ht="16.5" customHeight="1" x14ac:dyDescent="0.2">
      <c r="A22" s="185"/>
      <c r="B22" s="185"/>
      <c r="C22" s="185"/>
      <c r="D22" s="185"/>
      <c r="E22" s="185"/>
      <c r="F22" s="185"/>
      <c r="G22" s="185"/>
      <c r="H22" s="185"/>
      <c r="I22" s="185"/>
      <c r="J22" s="185"/>
      <c r="K22" s="185"/>
      <c r="L22" s="185"/>
      <c r="M22" s="185"/>
      <c r="N22" s="185"/>
      <c r="O22" s="185"/>
      <c r="P22" s="185"/>
    </row>
    <row r="23" spans="1:16" ht="16.5" customHeight="1" x14ac:dyDescent="0.2">
      <c r="A23" s="185"/>
      <c r="B23" s="185"/>
      <c r="C23" s="185"/>
      <c r="D23" s="185"/>
      <c r="E23" s="185"/>
      <c r="F23" s="185"/>
      <c r="G23" s="185"/>
      <c r="H23" s="185"/>
      <c r="I23" s="185"/>
      <c r="J23" s="185"/>
      <c r="K23" s="185"/>
      <c r="L23" s="185"/>
      <c r="M23" s="185"/>
      <c r="N23" s="185"/>
      <c r="O23" s="185"/>
      <c r="P23" s="185"/>
    </row>
    <row r="24" spans="1:16" ht="16.5" customHeight="1" x14ac:dyDescent="0.2">
      <c r="A24" s="185"/>
      <c r="B24" s="185"/>
      <c r="C24" s="185"/>
      <c r="D24" s="185"/>
      <c r="E24" s="185"/>
      <c r="F24" s="185"/>
      <c r="G24" s="185"/>
      <c r="H24" s="185"/>
      <c r="I24" s="185"/>
      <c r="J24" s="185"/>
      <c r="K24" s="185"/>
      <c r="L24" s="185"/>
      <c r="M24" s="185"/>
      <c r="N24" s="185"/>
      <c r="O24" s="185"/>
      <c r="P24" s="185"/>
    </row>
    <row r="25" spans="1:16" ht="16.5" customHeight="1" x14ac:dyDescent="0.2">
      <c r="A25" s="185"/>
      <c r="B25" s="185"/>
      <c r="C25" s="185"/>
      <c r="D25" s="185"/>
      <c r="E25" s="185"/>
      <c r="F25" s="185"/>
      <c r="G25" s="185"/>
      <c r="H25" s="185"/>
      <c r="I25" s="185"/>
      <c r="J25" s="185"/>
      <c r="K25" s="185"/>
      <c r="L25" s="185"/>
      <c r="M25" s="185"/>
      <c r="N25" s="185"/>
      <c r="O25" s="185"/>
      <c r="P25" s="185"/>
    </row>
    <row r="26" spans="1:16" ht="16.5" customHeight="1" x14ac:dyDescent="0.2">
      <c r="A26" s="185"/>
      <c r="B26" s="185"/>
      <c r="C26" s="185"/>
      <c r="D26" s="185"/>
      <c r="E26" s="185"/>
      <c r="F26" s="185"/>
      <c r="G26" s="185"/>
      <c r="H26" s="185"/>
      <c r="I26" s="185"/>
      <c r="J26" s="185"/>
      <c r="K26" s="185"/>
      <c r="L26" s="185"/>
      <c r="M26" s="185"/>
      <c r="N26" s="185"/>
      <c r="O26" s="185"/>
      <c r="P26" s="185"/>
    </row>
    <row r="27" spans="1:16" ht="16.5" customHeight="1" x14ac:dyDescent="0.2">
      <c r="A27" s="185"/>
      <c r="B27" s="185"/>
      <c r="C27" s="185"/>
      <c r="D27" s="185"/>
      <c r="E27" s="185"/>
      <c r="F27" s="185"/>
      <c r="G27" s="185"/>
      <c r="H27" s="185"/>
      <c r="I27" s="185"/>
      <c r="J27" s="185"/>
      <c r="K27" s="185"/>
      <c r="L27" s="185"/>
      <c r="M27" s="185"/>
      <c r="N27" s="185"/>
      <c r="O27" s="185"/>
      <c r="P27" s="185"/>
    </row>
    <row r="28" spans="1:16" ht="16.5" customHeight="1" x14ac:dyDescent="0.2">
      <c r="A28" s="185"/>
      <c r="B28" s="185"/>
      <c r="C28" s="185"/>
      <c r="D28" s="185"/>
      <c r="E28" s="185"/>
      <c r="F28" s="185"/>
      <c r="G28" s="185"/>
      <c r="H28" s="185"/>
      <c r="I28" s="185"/>
      <c r="J28" s="185"/>
      <c r="K28" s="185"/>
      <c r="L28" s="185"/>
      <c r="M28" s="185"/>
      <c r="N28" s="185"/>
      <c r="O28" s="185"/>
      <c r="P28" s="185"/>
    </row>
    <row r="29" spans="1:16" ht="16.5" customHeight="1" x14ac:dyDescent="0.2">
      <c r="A29" s="185"/>
      <c r="B29" s="185"/>
      <c r="C29" s="185"/>
      <c r="D29" s="185"/>
      <c r="E29" s="185"/>
      <c r="F29" s="185"/>
      <c r="G29" s="185"/>
      <c r="H29" s="185"/>
      <c r="I29" s="185"/>
      <c r="J29" s="185"/>
      <c r="K29" s="185"/>
      <c r="L29" s="185"/>
      <c r="M29" s="185"/>
      <c r="N29" s="185"/>
      <c r="O29" s="185"/>
      <c r="P29" s="185"/>
    </row>
    <row r="30" spans="1:16" ht="16.5" customHeight="1" x14ac:dyDescent="0.2">
      <c r="A30" s="185"/>
      <c r="B30" s="185"/>
      <c r="C30" s="185"/>
      <c r="D30" s="185"/>
      <c r="E30" s="185"/>
      <c r="F30" s="185"/>
      <c r="G30" s="185"/>
      <c r="H30" s="185"/>
      <c r="I30" s="185"/>
      <c r="J30" s="185"/>
      <c r="K30" s="185"/>
      <c r="L30" s="185"/>
      <c r="M30" s="185"/>
      <c r="N30" s="185"/>
      <c r="O30" s="185"/>
      <c r="P30" s="185"/>
    </row>
    <row r="31" spans="1:16" ht="16.5" customHeight="1" x14ac:dyDescent="0.2">
      <c r="A31" s="185"/>
      <c r="B31" s="185"/>
      <c r="C31" s="185"/>
      <c r="D31" s="185"/>
      <c r="E31" s="185"/>
      <c r="F31" s="185"/>
      <c r="G31" s="185"/>
      <c r="H31" s="185"/>
      <c r="I31" s="185"/>
      <c r="J31" s="185"/>
      <c r="K31" s="185"/>
      <c r="L31" s="185"/>
      <c r="M31" s="185"/>
      <c r="N31" s="185"/>
      <c r="O31" s="185"/>
      <c r="P31" s="185"/>
    </row>
    <row r="32" spans="1:16" ht="31.5" customHeight="1" x14ac:dyDescent="0.2">
      <c r="A32" s="185"/>
      <c r="B32" s="185"/>
      <c r="C32" s="185"/>
      <c r="D32" s="185"/>
      <c r="E32" s="185"/>
      <c r="F32" s="185"/>
      <c r="G32" s="185"/>
      <c r="H32" s="185"/>
      <c r="I32" s="185"/>
      <c r="J32" s="180" t="s">
        <v>2</v>
      </c>
      <c r="K32" s="185"/>
      <c r="L32" s="185"/>
      <c r="M32" s="185"/>
      <c r="N32" s="185"/>
      <c r="O32" s="185"/>
      <c r="P32" s="185"/>
    </row>
    <row r="33" spans="1:16" ht="39" customHeight="1" x14ac:dyDescent="0.2">
      <c r="A33" s="185"/>
      <c r="B33" s="186" t="s">
        <v>13</v>
      </c>
      <c r="C33" s="192"/>
      <c r="D33" s="192"/>
      <c r="E33" s="194" t="s">
        <v>16</v>
      </c>
      <c r="F33" s="195" t="s">
        <v>524</v>
      </c>
      <c r="G33" s="198" t="s">
        <v>525</v>
      </c>
      <c r="H33" s="198" t="s">
        <v>526</v>
      </c>
      <c r="I33" s="198" t="s">
        <v>252</v>
      </c>
      <c r="J33" s="201" t="s">
        <v>527</v>
      </c>
      <c r="K33" s="185"/>
      <c r="L33" s="185"/>
      <c r="M33" s="185"/>
      <c r="N33" s="185"/>
      <c r="O33" s="185"/>
      <c r="P33" s="185"/>
    </row>
    <row r="34" spans="1:16" ht="39" customHeight="1" x14ac:dyDescent="0.2">
      <c r="A34" s="185"/>
      <c r="B34" s="187"/>
      <c r="C34" s="1006" t="s">
        <v>460</v>
      </c>
      <c r="D34" s="1006"/>
      <c r="E34" s="1007"/>
      <c r="F34" s="196">
        <v>10.119999999999999</v>
      </c>
      <c r="G34" s="199">
        <v>10.26</v>
      </c>
      <c r="H34" s="199">
        <v>9.39</v>
      </c>
      <c r="I34" s="199">
        <v>9.9</v>
      </c>
      <c r="J34" s="202">
        <v>9.64</v>
      </c>
      <c r="K34" s="185"/>
      <c r="L34" s="185"/>
      <c r="M34" s="185"/>
      <c r="N34" s="185"/>
      <c r="O34" s="185"/>
      <c r="P34" s="185"/>
    </row>
    <row r="35" spans="1:16" ht="39" customHeight="1" x14ac:dyDescent="0.2">
      <c r="A35" s="185"/>
      <c r="B35" s="188"/>
      <c r="C35" s="1008" t="s">
        <v>459</v>
      </c>
      <c r="D35" s="1008"/>
      <c r="E35" s="1009"/>
      <c r="F35" s="197">
        <v>0.3</v>
      </c>
      <c r="G35" s="200">
        <v>1.2</v>
      </c>
      <c r="H35" s="200">
        <v>0.91</v>
      </c>
      <c r="I35" s="200">
        <v>0.89</v>
      </c>
      <c r="J35" s="203">
        <v>0.96</v>
      </c>
      <c r="K35" s="185"/>
      <c r="L35" s="185"/>
      <c r="M35" s="185"/>
      <c r="N35" s="185"/>
      <c r="O35" s="185"/>
      <c r="P35" s="185"/>
    </row>
    <row r="36" spans="1:16" ht="39" customHeight="1" x14ac:dyDescent="0.2">
      <c r="A36" s="185"/>
      <c r="B36" s="188"/>
      <c r="C36" s="1008" t="s">
        <v>352</v>
      </c>
      <c r="D36" s="1008"/>
      <c r="E36" s="1009"/>
      <c r="F36" s="197" t="s">
        <v>197</v>
      </c>
      <c r="G36" s="200" t="s">
        <v>197</v>
      </c>
      <c r="H36" s="200" t="s">
        <v>197</v>
      </c>
      <c r="I36" s="200" t="s">
        <v>197</v>
      </c>
      <c r="J36" s="203">
        <v>0.52</v>
      </c>
      <c r="K36" s="185"/>
      <c r="L36" s="185"/>
      <c r="M36" s="185"/>
      <c r="N36" s="185"/>
      <c r="O36" s="185"/>
      <c r="P36" s="185"/>
    </row>
    <row r="37" spans="1:16" ht="39" customHeight="1" x14ac:dyDescent="0.2">
      <c r="A37" s="185"/>
      <c r="B37" s="188"/>
      <c r="C37" s="1008" t="s">
        <v>222</v>
      </c>
      <c r="D37" s="1008"/>
      <c r="E37" s="1009"/>
      <c r="F37" s="197">
        <v>0</v>
      </c>
      <c r="G37" s="200">
        <v>0</v>
      </c>
      <c r="H37" s="200">
        <v>0</v>
      </c>
      <c r="I37" s="200">
        <v>0</v>
      </c>
      <c r="J37" s="203">
        <v>0</v>
      </c>
      <c r="K37" s="185"/>
      <c r="L37" s="185"/>
      <c r="M37" s="185"/>
      <c r="N37" s="185"/>
      <c r="O37" s="185"/>
      <c r="P37" s="185"/>
    </row>
    <row r="38" spans="1:16" ht="39" customHeight="1" x14ac:dyDescent="0.2">
      <c r="A38" s="185"/>
      <c r="B38" s="188"/>
      <c r="C38" s="1008" t="s">
        <v>293</v>
      </c>
      <c r="D38" s="1008"/>
      <c r="E38" s="1009"/>
      <c r="F38" s="197">
        <v>0</v>
      </c>
      <c r="G38" s="200">
        <v>0</v>
      </c>
      <c r="H38" s="200">
        <v>0</v>
      </c>
      <c r="I38" s="200">
        <v>0</v>
      </c>
      <c r="J38" s="203">
        <v>0</v>
      </c>
      <c r="K38" s="185"/>
      <c r="L38" s="185"/>
      <c r="M38" s="185"/>
      <c r="N38" s="185"/>
      <c r="O38" s="185"/>
      <c r="P38" s="185"/>
    </row>
    <row r="39" spans="1:16" ht="39" customHeight="1" x14ac:dyDescent="0.2">
      <c r="A39" s="185"/>
      <c r="B39" s="188"/>
      <c r="C39" s="1008"/>
      <c r="D39" s="1008"/>
      <c r="E39" s="1009"/>
      <c r="F39" s="197"/>
      <c r="G39" s="200"/>
      <c r="H39" s="200"/>
      <c r="I39" s="200"/>
      <c r="J39" s="203"/>
      <c r="K39" s="185"/>
      <c r="L39" s="185"/>
      <c r="M39" s="185"/>
      <c r="N39" s="185"/>
      <c r="O39" s="185"/>
      <c r="P39" s="185"/>
    </row>
    <row r="40" spans="1:16" ht="39" customHeight="1" x14ac:dyDescent="0.2">
      <c r="A40" s="185"/>
      <c r="B40" s="188"/>
      <c r="C40" s="1008"/>
      <c r="D40" s="1008"/>
      <c r="E40" s="1009"/>
      <c r="F40" s="197"/>
      <c r="G40" s="200"/>
      <c r="H40" s="200"/>
      <c r="I40" s="200"/>
      <c r="J40" s="203"/>
      <c r="K40" s="185"/>
      <c r="L40" s="185"/>
      <c r="M40" s="185"/>
      <c r="N40" s="185"/>
      <c r="O40" s="185"/>
      <c r="P40" s="185"/>
    </row>
    <row r="41" spans="1:16" ht="39" customHeight="1" x14ac:dyDescent="0.2">
      <c r="A41" s="185"/>
      <c r="B41" s="188"/>
      <c r="C41" s="1008"/>
      <c r="D41" s="1008"/>
      <c r="E41" s="1009"/>
      <c r="F41" s="197"/>
      <c r="G41" s="200"/>
      <c r="H41" s="200"/>
      <c r="I41" s="200"/>
      <c r="J41" s="203"/>
      <c r="K41" s="185"/>
      <c r="L41" s="185"/>
      <c r="M41" s="185"/>
      <c r="N41" s="185"/>
      <c r="O41" s="185"/>
      <c r="P41" s="185"/>
    </row>
    <row r="42" spans="1:16" ht="39" customHeight="1" x14ac:dyDescent="0.2">
      <c r="A42" s="185"/>
      <c r="B42" s="189"/>
      <c r="C42" s="1008" t="s">
        <v>529</v>
      </c>
      <c r="D42" s="1008"/>
      <c r="E42" s="1009"/>
      <c r="F42" s="197" t="s">
        <v>197</v>
      </c>
      <c r="G42" s="200" t="s">
        <v>197</v>
      </c>
      <c r="H42" s="200" t="s">
        <v>197</v>
      </c>
      <c r="I42" s="200" t="s">
        <v>197</v>
      </c>
      <c r="J42" s="203" t="s">
        <v>197</v>
      </c>
      <c r="K42" s="185"/>
      <c r="L42" s="185"/>
      <c r="M42" s="185"/>
      <c r="N42" s="185"/>
      <c r="O42" s="185"/>
      <c r="P42" s="185"/>
    </row>
    <row r="43" spans="1:16" ht="39" customHeight="1" x14ac:dyDescent="0.2">
      <c r="A43" s="185"/>
      <c r="B43" s="190"/>
      <c r="C43" s="1010" t="s">
        <v>298</v>
      </c>
      <c r="D43" s="1010"/>
      <c r="E43" s="1011"/>
      <c r="F43" s="175">
        <v>5.0999999999999996</v>
      </c>
      <c r="G43" s="179">
        <v>4.67</v>
      </c>
      <c r="H43" s="179">
        <v>5.43</v>
      </c>
      <c r="I43" s="179">
        <v>6.52</v>
      </c>
      <c r="J43" s="184" t="s">
        <v>197</v>
      </c>
      <c r="K43" s="185"/>
      <c r="L43" s="185"/>
      <c r="M43" s="185"/>
      <c r="N43" s="185"/>
      <c r="O43" s="185"/>
      <c r="P43" s="185"/>
    </row>
    <row r="44" spans="1:16" ht="39" customHeight="1" x14ac:dyDescent="0.2">
      <c r="A44" s="185"/>
      <c r="B44" s="191"/>
      <c r="C44" s="193"/>
      <c r="D44" s="193"/>
      <c r="E44" s="193"/>
      <c r="F44" s="185"/>
      <c r="G44" s="185"/>
      <c r="H44" s="185"/>
      <c r="I44" s="185"/>
      <c r="J44" s="185"/>
      <c r="K44" s="185"/>
      <c r="L44" s="185"/>
      <c r="M44" s="185"/>
      <c r="N44" s="185"/>
      <c r="O44" s="185"/>
      <c r="P44" s="185"/>
    </row>
    <row r="45" spans="1:16" ht="16.2" x14ac:dyDescent="0.2">
      <c r="A45" s="185"/>
      <c r="B45" s="185"/>
      <c r="C45" s="185"/>
      <c r="D45" s="185"/>
      <c r="E45" s="185"/>
      <c r="F45" s="185"/>
      <c r="G45" s="185"/>
      <c r="H45" s="185"/>
      <c r="I45" s="185"/>
      <c r="J45" s="185"/>
      <c r="K45" s="185"/>
      <c r="L45" s="185"/>
      <c r="M45" s="185"/>
      <c r="N45" s="185"/>
      <c r="O45" s="185"/>
      <c r="P45" s="185"/>
    </row>
  </sheetData>
  <sheetProtection algorithmName="SHA-512" hashValue="oLxY/6RHlSzfNRyudRYH1nD+1iAXybOLCw9bQDsLzuI8z6or4ZL6E0+hfE25UXPgbvy2DM/z/XDs2MK8/jalgQ==" saltValue="iS4uHqtcAQ4Zuzj4ISIWbg=="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0" zoomScale="85" zoomScaleNormal="85" zoomScaleSheetLayoutView="55" workbookViewId="0">
      <selection activeCell="H43" sqref="H43"/>
    </sheetView>
  </sheetViews>
  <sheetFormatPr defaultColWidth="0" defaultRowHeight="12.6" customHeight="1" zeroHeight="1" x14ac:dyDescent="0.2"/>
  <cols>
    <col min="1" max="1" width="6.6640625" style="46" customWidth="1"/>
    <col min="2" max="3" width="10.88671875" style="46" customWidth="1"/>
    <col min="4" max="4" width="10" style="46" customWidth="1"/>
    <col min="5" max="10" width="11" style="46" customWidth="1"/>
    <col min="11" max="15" width="13.109375" style="46" customWidth="1"/>
    <col min="16" max="21" width="11.441406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0" t="s">
        <v>19</v>
      </c>
      <c r="P43" s="85"/>
      <c r="Q43" s="85"/>
      <c r="R43" s="85"/>
      <c r="S43" s="85"/>
      <c r="T43" s="85"/>
      <c r="U43" s="85"/>
    </row>
    <row r="44" spans="1:21" ht="30.75" customHeight="1" x14ac:dyDescent="0.2">
      <c r="A44" s="85"/>
      <c r="B44" s="204" t="s">
        <v>22</v>
      </c>
      <c r="C44" s="210"/>
      <c r="D44" s="210"/>
      <c r="E44" s="218"/>
      <c r="F44" s="218"/>
      <c r="G44" s="218"/>
      <c r="H44" s="218"/>
      <c r="I44" s="218"/>
      <c r="J44" s="221" t="s">
        <v>16</v>
      </c>
      <c r="K44" s="223" t="s">
        <v>524</v>
      </c>
      <c r="L44" s="232" t="s">
        <v>525</v>
      </c>
      <c r="M44" s="232" t="s">
        <v>526</v>
      </c>
      <c r="N44" s="232" t="s">
        <v>252</v>
      </c>
      <c r="O44" s="241" t="s">
        <v>527</v>
      </c>
      <c r="P44" s="85"/>
      <c r="Q44" s="85"/>
      <c r="R44" s="85"/>
      <c r="S44" s="85"/>
      <c r="T44" s="85"/>
      <c r="U44" s="85"/>
    </row>
    <row r="45" spans="1:21" ht="30.75" customHeight="1" x14ac:dyDescent="0.2">
      <c r="A45" s="85"/>
      <c r="B45" s="1027" t="s">
        <v>24</v>
      </c>
      <c r="C45" s="1028"/>
      <c r="D45" s="213"/>
      <c r="E45" s="1041" t="s">
        <v>21</v>
      </c>
      <c r="F45" s="1041"/>
      <c r="G45" s="1041"/>
      <c r="H45" s="1041"/>
      <c r="I45" s="1041"/>
      <c r="J45" s="1042"/>
      <c r="K45" s="224">
        <v>947</v>
      </c>
      <c r="L45" s="233">
        <v>834</v>
      </c>
      <c r="M45" s="233">
        <v>790</v>
      </c>
      <c r="N45" s="233">
        <v>741</v>
      </c>
      <c r="O45" s="242">
        <v>766</v>
      </c>
      <c r="P45" s="85"/>
      <c r="Q45" s="85"/>
      <c r="R45" s="85"/>
      <c r="S45" s="85"/>
      <c r="T45" s="85"/>
      <c r="U45" s="85"/>
    </row>
    <row r="46" spans="1:21" ht="30.75" customHeight="1" x14ac:dyDescent="0.2">
      <c r="A46" s="85"/>
      <c r="B46" s="1029"/>
      <c r="C46" s="1030"/>
      <c r="D46" s="214"/>
      <c r="E46" s="1033" t="s">
        <v>27</v>
      </c>
      <c r="F46" s="1033"/>
      <c r="G46" s="1033"/>
      <c r="H46" s="1033"/>
      <c r="I46" s="1033"/>
      <c r="J46" s="1034"/>
      <c r="K46" s="225" t="s">
        <v>197</v>
      </c>
      <c r="L46" s="234" t="s">
        <v>197</v>
      </c>
      <c r="M46" s="234" t="s">
        <v>197</v>
      </c>
      <c r="N46" s="234" t="s">
        <v>197</v>
      </c>
      <c r="O46" s="243" t="s">
        <v>197</v>
      </c>
      <c r="P46" s="85"/>
      <c r="Q46" s="85"/>
      <c r="R46" s="85"/>
      <c r="S46" s="85"/>
      <c r="T46" s="85"/>
      <c r="U46" s="85"/>
    </row>
    <row r="47" spans="1:21" ht="30.75" customHeight="1" x14ac:dyDescent="0.2">
      <c r="A47" s="85"/>
      <c r="B47" s="1029"/>
      <c r="C47" s="1030"/>
      <c r="D47" s="214"/>
      <c r="E47" s="1033" t="s">
        <v>30</v>
      </c>
      <c r="F47" s="1033"/>
      <c r="G47" s="1033"/>
      <c r="H47" s="1033"/>
      <c r="I47" s="1033"/>
      <c r="J47" s="1034"/>
      <c r="K47" s="225" t="s">
        <v>197</v>
      </c>
      <c r="L47" s="234" t="s">
        <v>197</v>
      </c>
      <c r="M47" s="234" t="s">
        <v>197</v>
      </c>
      <c r="N47" s="234" t="s">
        <v>197</v>
      </c>
      <c r="O47" s="243" t="s">
        <v>197</v>
      </c>
      <c r="P47" s="85"/>
      <c r="Q47" s="85"/>
      <c r="R47" s="85"/>
      <c r="S47" s="85"/>
      <c r="T47" s="85"/>
      <c r="U47" s="85"/>
    </row>
    <row r="48" spans="1:21" ht="30.75" customHeight="1" x14ac:dyDescent="0.2">
      <c r="A48" s="85"/>
      <c r="B48" s="1029"/>
      <c r="C48" s="1030"/>
      <c r="D48" s="214"/>
      <c r="E48" s="1033" t="s">
        <v>36</v>
      </c>
      <c r="F48" s="1033"/>
      <c r="G48" s="1033"/>
      <c r="H48" s="1033"/>
      <c r="I48" s="1033"/>
      <c r="J48" s="1034"/>
      <c r="K48" s="225">
        <v>231</v>
      </c>
      <c r="L48" s="234">
        <v>231</v>
      </c>
      <c r="M48" s="234">
        <v>222</v>
      </c>
      <c r="N48" s="234">
        <v>214</v>
      </c>
      <c r="O48" s="243">
        <v>165</v>
      </c>
      <c r="P48" s="85"/>
      <c r="Q48" s="85"/>
      <c r="R48" s="85"/>
      <c r="S48" s="85"/>
      <c r="T48" s="85"/>
      <c r="U48" s="85"/>
    </row>
    <row r="49" spans="1:21" ht="30.75" customHeight="1" x14ac:dyDescent="0.2">
      <c r="A49" s="85"/>
      <c r="B49" s="1029"/>
      <c r="C49" s="1030"/>
      <c r="D49" s="214"/>
      <c r="E49" s="1033" t="s">
        <v>0</v>
      </c>
      <c r="F49" s="1033"/>
      <c r="G49" s="1033"/>
      <c r="H49" s="1033"/>
      <c r="I49" s="1033"/>
      <c r="J49" s="1034"/>
      <c r="K49" s="225">
        <v>32</v>
      </c>
      <c r="L49" s="234">
        <v>30</v>
      </c>
      <c r="M49" s="234">
        <v>29</v>
      </c>
      <c r="N49" s="234">
        <v>30</v>
      </c>
      <c r="O49" s="243">
        <v>41</v>
      </c>
      <c r="P49" s="85"/>
      <c r="Q49" s="85"/>
      <c r="R49" s="85"/>
      <c r="S49" s="85"/>
      <c r="T49" s="85"/>
      <c r="U49" s="85"/>
    </row>
    <row r="50" spans="1:21" ht="30.75" customHeight="1" x14ac:dyDescent="0.2">
      <c r="A50" s="85"/>
      <c r="B50" s="1029"/>
      <c r="C50" s="1030"/>
      <c r="D50" s="214"/>
      <c r="E50" s="1033" t="s">
        <v>38</v>
      </c>
      <c r="F50" s="1033"/>
      <c r="G50" s="1033"/>
      <c r="H50" s="1033"/>
      <c r="I50" s="1033"/>
      <c r="J50" s="1034"/>
      <c r="K50" s="225">
        <v>15</v>
      </c>
      <c r="L50" s="234">
        <v>14</v>
      </c>
      <c r="M50" s="234">
        <v>2</v>
      </c>
      <c r="N50" s="234">
        <v>1</v>
      </c>
      <c r="O50" s="243">
        <v>1</v>
      </c>
      <c r="P50" s="85"/>
      <c r="Q50" s="85"/>
      <c r="R50" s="85"/>
      <c r="S50" s="85"/>
      <c r="T50" s="85"/>
      <c r="U50" s="85"/>
    </row>
    <row r="51" spans="1:21" ht="30.75" customHeight="1" x14ac:dyDescent="0.2">
      <c r="A51" s="85"/>
      <c r="B51" s="1031"/>
      <c r="C51" s="1032"/>
      <c r="D51" s="215"/>
      <c r="E51" s="1033" t="s">
        <v>42</v>
      </c>
      <c r="F51" s="1033"/>
      <c r="G51" s="1033"/>
      <c r="H51" s="1033"/>
      <c r="I51" s="1033"/>
      <c r="J51" s="1034"/>
      <c r="K51" s="225" t="s">
        <v>197</v>
      </c>
      <c r="L51" s="234" t="s">
        <v>197</v>
      </c>
      <c r="M51" s="234" t="s">
        <v>197</v>
      </c>
      <c r="N51" s="234" t="s">
        <v>197</v>
      </c>
      <c r="O51" s="243" t="s">
        <v>197</v>
      </c>
      <c r="P51" s="85"/>
      <c r="Q51" s="85"/>
      <c r="R51" s="85"/>
      <c r="S51" s="85"/>
      <c r="T51" s="85"/>
      <c r="U51" s="85"/>
    </row>
    <row r="52" spans="1:21" ht="30.75" customHeight="1" x14ac:dyDescent="0.2">
      <c r="A52" s="85"/>
      <c r="B52" s="1035" t="s">
        <v>45</v>
      </c>
      <c r="C52" s="1036"/>
      <c r="D52" s="215"/>
      <c r="E52" s="1033" t="s">
        <v>46</v>
      </c>
      <c r="F52" s="1033"/>
      <c r="G52" s="1033"/>
      <c r="H52" s="1033"/>
      <c r="I52" s="1033"/>
      <c r="J52" s="1034"/>
      <c r="K52" s="225">
        <v>858</v>
      </c>
      <c r="L52" s="234">
        <v>804</v>
      </c>
      <c r="M52" s="234">
        <v>784</v>
      </c>
      <c r="N52" s="234">
        <v>744</v>
      </c>
      <c r="O52" s="243">
        <v>726</v>
      </c>
      <c r="P52" s="85"/>
      <c r="Q52" s="85"/>
      <c r="R52" s="85"/>
      <c r="S52" s="85"/>
      <c r="T52" s="85"/>
      <c r="U52" s="85"/>
    </row>
    <row r="53" spans="1:21" ht="30.75" customHeight="1" x14ac:dyDescent="0.2">
      <c r="A53" s="85"/>
      <c r="B53" s="1037" t="s">
        <v>47</v>
      </c>
      <c r="C53" s="1038"/>
      <c r="D53" s="216"/>
      <c r="E53" s="1039" t="s">
        <v>50</v>
      </c>
      <c r="F53" s="1039"/>
      <c r="G53" s="1039"/>
      <c r="H53" s="1039"/>
      <c r="I53" s="1039"/>
      <c r="J53" s="1040"/>
      <c r="K53" s="226">
        <v>367</v>
      </c>
      <c r="L53" s="235">
        <v>305</v>
      </c>
      <c r="M53" s="235">
        <v>259</v>
      </c>
      <c r="N53" s="235">
        <v>242</v>
      </c>
      <c r="O53" s="244">
        <v>247</v>
      </c>
      <c r="P53" s="85"/>
      <c r="Q53" s="85"/>
      <c r="R53" s="85"/>
      <c r="S53" s="85"/>
      <c r="T53" s="85"/>
      <c r="U53" s="85"/>
    </row>
    <row r="54" spans="1:21" ht="24" customHeight="1" x14ac:dyDescent="0.2">
      <c r="A54" s="85"/>
      <c r="B54" s="205" t="s">
        <v>56</v>
      </c>
      <c r="C54" s="85"/>
      <c r="D54" s="85"/>
      <c r="E54" s="85"/>
      <c r="F54" s="85"/>
      <c r="G54" s="85"/>
      <c r="H54" s="85"/>
      <c r="I54" s="85"/>
      <c r="J54" s="85"/>
      <c r="K54" s="85"/>
      <c r="L54" s="85"/>
      <c r="M54" s="85"/>
      <c r="N54" s="85"/>
      <c r="O54" s="85"/>
      <c r="P54" s="85"/>
      <c r="Q54" s="85"/>
      <c r="R54" s="85"/>
      <c r="S54" s="85"/>
      <c r="T54" s="85"/>
      <c r="U54" s="85"/>
    </row>
    <row r="55" spans="1:21" ht="24" customHeight="1" x14ac:dyDescent="0.2">
      <c r="A55" s="85"/>
      <c r="B55" s="205"/>
      <c r="C55" s="85"/>
      <c r="D55" s="85"/>
      <c r="E55" s="85"/>
      <c r="F55" s="85"/>
      <c r="G55" s="85"/>
      <c r="H55" s="85"/>
      <c r="I55" s="85"/>
      <c r="J55" s="85"/>
      <c r="K55" s="85"/>
      <c r="L55" s="85"/>
      <c r="M55" s="85"/>
      <c r="N55" s="85"/>
      <c r="O55" s="85"/>
      <c r="P55" s="85"/>
      <c r="Q55" s="85"/>
      <c r="R55" s="85"/>
      <c r="S55" s="85"/>
      <c r="T55" s="85"/>
      <c r="U55" s="85"/>
    </row>
    <row r="56" spans="1:21" ht="24" customHeight="1" x14ac:dyDescent="0.2">
      <c r="A56" s="85"/>
      <c r="B56" s="206" t="s">
        <v>5</v>
      </c>
      <c r="C56" s="211"/>
      <c r="D56" s="211"/>
      <c r="E56" s="211"/>
      <c r="F56" s="211"/>
      <c r="G56" s="211"/>
      <c r="H56" s="211"/>
      <c r="I56" s="211"/>
      <c r="J56" s="211"/>
      <c r="K56" s="227"/>
      <c r="L56" s="227"/>
      <c r="M56" s="227"/>
      <c r="N56" s="227"/>
      <c r="O56" s="245" t="s">
        <v>23</v>
      </c>
      <c r="P56" s="85"/>
      <c r="Q56" s="85"/>
      <c r="R56" s="85"/>
      <c r="S56" s="85"/>
      <c r="T56" s="85"/>
      <c r="U56" s="85"/>
    </row>
    <row r="57" spans="1:21" ht="31.5" customHeight="1" x14ac:dyDescent="0.2">
      <c r="A57" s="85"/>
      <c r="B57" s="207"/>
      <c r="C57" s="212"/>
      <c r="D57" s="212"/>
      <c r="E57" s="219"/>
      <c r="F57" s="219"/>
      <c r="G57" s="219"/>
      <c r="H57" s="219"/>
      <c r="I57" s="219"/>
      <c r="J57" s="222" t="s">
        <v>16</v>
      </c>
      <c r="K57" s="228" t="s">
        <v>524</v>
      </c>
      <c r="L57" s="236" t="s">
        <v>525</v>
      </c>
      <c r="M57" s="236" t="s">
        <v>526</v>
      </c>
      <c r="N57" s="236" t="s">
        <v>252</v>
      </c>
      <c r="O57" s="246" t="s">
        <v>527</v>
      </c>
      <c r="P57" s="85"/>
      <c r="Q57" s="85"/>
      <c r="R57" s="85"/>
      <c r="S57" s="85"/>
      <c r="T57" s="85"/>
      <c r="U57" s="85"/>
    </row>
    <row r="58" spans="1:21" ht="31.5" customHeight="1" x14ac:dyDescent="0.2">
      <c r="B58" s="1021" t="s">
        <v>57</v>
      </c>
      <c r="C58" s="1022"/>
      <c r="D58" s="1012" t="s">
        <v>60</v>
      </c>
      <c r="E58" s="1013"/>
      <c r="F58" s="1013"/>
      <c r="G58" s="1013"/>
      <c r="H58" s="1013"/>
      <c r="I58" s="1013"/>
      <c r="J58" s="1014"/>
      <c r="K58" s="229"/>
      <c r="L58" s="237"/>
      <c r="M58" s="237"/>
      <c r="N58" s="237"/>
      <c r="O58" s="247"/>
    </row>
    <row r="59" spans="1:21" ht="31.5" customHeight="1" x14ac:dyDescent="0.2">
      <c r="B59" s="1023"/>
      <c r="C59" s="1024"/>
      <c r="D59" s="1015" t="s">
        <v>12</v>
      </c>
      <c r="E59" s="1016"/>
      <c r="F59" s="1016"/>
      <c r="G59" s="1016"/>
      <c r="H59" s="1016"/>
      <c r="I59" s="1016"/>
      <c r="J59" s="1017"/>
      <c r="K59" s="230"/>
      <c r="L59" s="238"/>
      <c r="M59" s="238"/>
      <c r="N59" s="238"/>
      <c r="O59" s="248"/>
    </row>
    <row r="60" spans="1:21" ht="31.5" customHeight="1" x14ac:dyDescent="0.2">
      <c r="B60" s="1025"/>
      <c r="C60" s="1026"/>
      <c r="D60" s="1018" t="s">
        <v>62</v>
      </c>
      <c r="E60" s="1019"/>
      <c r="F60" s="1019"/>
      <c r="G60" s="1019"/>
      <c r="H60" s="1019"/>
      <c r="I60" s="1019"/>
      <c r="J60" s="1020"/>
      <c r="K60" s="231"/>
      <c r="L60" s="239"/>
      <c r="M60" s="239"/>
      <c r="N60" s="239"/>
      <c r="O60" s="249"/>
    </row>
    <row r="61" spans="1:21" ht="24" customHeight="1" x14ac:dyDescent="0.2">
      <c r="B61" s="208"/>
      <c r="C61" s="208"/>
      <c r="D61" s="217" t="s">
        <v>44</v>
      </c>
      <c r="E61" s="220"/>
      <c r="F61" s="220"/>
      <c r="G61" s="220"/>
      <c r="H61" s="220"/>
      <c r="I61" s="220"/>
      <c r="J61" s="220"/>
      <c r="K61" s="220"/>
      <c r="L61" s="220"/>
      <c r="M61" s="220"/>
      <c r="N61" s="220"/>
      <c r="O61" s="220"/>
    </row>
    <row r="62" spans="1:21" ht="24" customHeight="1" x14ac:dyDescent="0.2">
      <c r="B62" s="209"/>
      <c r="C62" s="209"/>
      <c r="D62" s="217" t="s">
        <v>37</v>
      </c>
      <c r="E62" s="220"/>
      <c r="F62" s="220"/>
      <c r="G62" s="220"/>
      <c r="H62" s="220"/>
      <c r="I62" s="220"/>
      <c r="J62" s="220"/>
      <c r="K62" s="220"/>
      <c r="L62" s="220"/>
      <c r="M62" s="220"/>
      <c r="N62" s="220"/>
      <c r="O62" s="220"/>
    </row>
    <row r="63" spans="1:21" ht="24" customHeight="1" x14ac:dyDescent="0.2">
      <c r="A63" s="85"/>
      <c r="B63" s="205"/>
      <c r="C63" s="85"/>
      <c r="D63" s="85"/>
      <c r="E63" s="85"/>
      <c r="F63" s="85"/>
      <c r="G63" s="85"/>
      <c r="H63" s="85"/>
      <c r="I63" s="85"/>
      <c r="J63" s="85"/>
      <c r="K63" s="85"/>
      <c r="L63" s="85"/>
      <c r="M63" s="85"/>
      <c r="N63" s="85"/>
      <c r="O63" s="85"/>
      <c r="P63" s="85"/>
      <c r="Q63" s="85"/>
      <c r="R63" s="85"/>
      <c r="S63" s="85"/>
      <c r="T63" s="85"/>
      <c r="U63" s="85"/>
    </row>
    <row r="64" spans="1:21" ht="24" customHeight="1" x14ac:dyDescent="0.2">
      <c r="A64" s="85"/>
      <c r="B64" s="205"/>
      <c r="C64" s="85"/>
      <c r="D64" s="85"/>
      <c r="E64" s="85"/>
      <c r="F64" s="85"/>
      <c r="G64" s="85"/>
      <c r="H64" s="85"/>
      <c r="I64" s="85"/>
      <c r="J64" s="85"/>
      <c r="K64" s="85"/>
      <c r="L64" s="85"/>
      <c r="M64" s="85"/>
      <c r="N64" s="85"/>
      <c r="O64" s="85"/>
      <c r="P64" s="85"/>
      <c r="Q64" s="85"/>
      <c r="R64" s="85"/>
      <c r="S64" s="85"/>
      <c r="T64" s="85"/>
      <c r="U64" s="85"/>
    </row>
  </sheetData>
  <sheetProtection algorithmName="SHA-512" hashValue="R22AiYmCCyaVx0cGPHrqYwLedLpqB/o+JEUoWooOtGSeKJdGju1WCr5u7vQ/TrubKP4Rg77pn2V/iseTFwI35A==" saltValue="VdGjJ+AgUT5PRpOTJ7otLA=="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9" zoomScale="85" zoomScaleNormal="85" zoomScaleSheetLayoutView="100" workbookViewId="0">
      <selection activeCell="S49" sqref="S49"/>
    </sheetView>
  </sheetViews>
  <sheetFormatPr defaultColWidth="0" defaultRowHeight="13.5" customHeight="1" zeroHeight="1" x14ac:dyDescent="0.2"/>
  <cols>
    <col min="1" max="1" width="6.6640625" style="46" customWidth="1"/>
    <col min="2" max="3" width="12.6640625" style="46" customWidth="1"/>
    <col min="4" max="4" width="11.6640625" style="46" customWidth="1"/>
    <col min="5" max="8" width="10.33203125" style="46" customWidth="1"/>
    <col min="9" max="13" width="16.33203125" style="46" customWidth="1"/>
    <col min="14" max="19" width="12.66406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0" t="s">
        <v>19</v>
      </c>
    </row>
    <row r="40" spans="2:13" ht="27.75" customHeight="1" x14ac:dyDescent="0.2">
      <c r="B40" s="204" t="s">
        <v>22</v>
      </c>
      <c r="C40" s="210"/>
      <c r="D40" s="210"/>
      <c r="E40" s="218"/>
      <c r="F40" s="218"/>
      <c r="G40" s="218"/>
      <c r="H40" s="221" t="s">
        <v>16</v>
      </c>
      <c r="I40" s="223" t="s">
        <v>524</v>
      </c>
      <c r="J40" s="232" t="s">
        <v>525</v>
      </c>
      <c r="K40" s="232" t="s">
        <v>526</v>
      </c>
      <c r="L40" s="232" t="s">
        <v>252</v>
      </c>
      <c r="M40" s="254" t="s">
        <v>527</v>
      </c>
    </row>
    <row r="41" spans="2:13" ht="27.75" customHeight="1" x14ac:dyDescent="0.2">
      <c r="B41" s="1027" t="s">
        <v>32</v>
      </c>
      <c r="C41" s="1028"/>
      <c r="D41" s="213"/>
      <c r="E41" s="1052" t="s">
        <v>53</v>
      </c>
      <c r="F41" s="1052"/>
      <c r="G41" s="1052"/>
      <c r="H41" s="1053"/>
      <c r="I41" s="224">
        <v>7228</v>
      </c>
      <c r="J41" s="233">
        <v>7275</v>
      </c>
      <c r="K41" s="233">
        <v>7266</v>
      </c>
      <c r="L41" s="233">
        <v>7293</v>
      </c>
      <c r="M41" s="242">
        <v>7367</v>
      </c>
    </row>
    <row r="42" spans="2:13" ht="27.75" customHeight="1" x14ac:dyDescent="0.2">
      <c r="B42" s="1029"/>
      <c r="C42" s="1030"/>
      <c r="D42" s="214"/>
      <c r="E42" s="1043" t="s">
        <v>68</v>
      </c>
      <c r="F42" s="1043"/>
      <c r="G42" s="1043"/>
      <c r="H42" s="1044"/>
      <c r="I42" s="225" t="s">
        <v>197</v>
      </c>
      <c r="J42" s="234" t="s">
        <v>197</v>
      </c>
      <c r="K42" s="234" t="s">
        <v>197</v>
      </c>
      <c r="L42" s="234" t="s">
        <v>197</v>
      </c>
      <c r="M42" s="243" t="s">
        <v>197</v>
      </c>
    </row>
    <row r="43" spans="2:13" ht="27.75" customHeight="1" x14ac:dyDescent="0.2">
      <c r="B43" s="1029"/>
      <c r="C43" s="1030"/>
      <c r="D43" s="214"/>
      <c r="E43" s="1043" t="s">
        <v>69</v>
      </c>
      <c r="F43" s="1043"/>
      <c r="G43" s="1043"/>
      <c r="H43" s="1044"/>
      <c r="I43" s="225">
        <v>2165</v>
      </c>
      <c r="J43" s="234">
        <v>1993</v>
      </c>
      <c r="K43" s="234">
        <v>1829</v>
      </c>
      <c r="L43" s="234">
        <v>1736</v>
      </c>
      <c r="M43" s="243">
        <v>1578</v>
      </c>
    </row>
    <row r="44" spans="2:13" ht="27.75" customHeight="1" x14ac:dyDescent="0.2">
      <c r="B44" s="1029"/>
      <c r="C44" s="1030"/>
      <c r="D44" s="214"/>
      <c r="E44" s="1043" t="s">
        <v>71</v>
      </c>
      <c r="F44" s="1043"/>
      <c r="G44" s="1043"/>
      <c r="H44" s="1044"/>
      <c r="I44" s="225">
        <v>177</v>
      </c>
      <c r="J44" s="234">
        <v>430</v>
      </c>
      <c r="K44" s="234">
        <v>404</v>
      </c>
      <c r="L44" s="234">
        <v>371</v>
      </c>
      <c r="M44" s="243">
        <v>331</v>
      </c>
    </row>
    <row r="45" spans="2:13" ht="27.75" customHeight="1" x14ac:dyDescent="0.2">
      <c r="B45" s="1029"/>
      <c r="C45" s="1030"/>
      <c r="D45" s="214"/>
      <c r="E45" s="1043" t="s">
        <v>73</v>
      </c>
      <c r="F45" s="1043"/>
      <c r="G45" s="1043"/>
      <c r="H45" s="1044"/>
      <c r="I45" s="225">
        <v>1507</v>
      </c>
      <c r="J45" s="234">
        <v>1422</v>
      </c>
      <c r="K45" s="234">
        <v>1330</v>
      </c>
      <c r="L45" s="234">
        <v>1329</v>
      </c>
      <c r="M45" s="243">
        <v>1249</v>
      </c>
    </row>
    <row r="46" spans="2:13" ht="27.75" customHeight="1" x14ac:dyDescent="0.2">
      <c r="B46" s="1029"/>
      <c r="C46" s="1030"/>
      <c r="D46" s="215"/>
      <c r="E46" s="1043" t="s">
        <v>72</v>
      </c>
      <c r="F46" s="1043"/>
      <c r="G46" s="1043"/>
      <c r="H46" s="1044"/>
      <c r="I46" s="225" t="s">
        <v>197</v>
      </c>
      <c r="J46" s="234" t="s">
        <v>197</v>
      </c>
      <c r="K46" s="234" t="s">
        <v>197</v>
      </c>
      <c r="L46" s="234" t="s">
        <v>197</v>
      </c>
      <c r="M46" s="243" t="s">
        <v>197</v>
      </c>
    </row>
    <row r="47" spans="2:13" ht="27.75" customHeight="1" x14ac:dyDescent="0.2">
      <c r="B47" s="1029"/>
      <c r="C47" s="1030"/>
      <c r="D47" s="250"/>
      <c r="E47" s="1049" t="s">
        <v>75</v>
      </c>
      <c r="F47" s="1050"/>
      <c r="G47" s="1050"/>
      <c r="H47" s="1051"/>
      <c r="I47" s="225" t="s">
        <v>197</v>
      </c>
      <c r="J47" s="234" t="s">
        <v>197</v>
      </c>
      <c r="K47" s="234" t="s">
        <v>197</v>
      </c>
      <c r="L47" s="234" t="s">
        <v>197</v>
      </c>
      <c r="M47" s="243" t="s">
        <v>197</v>
      </c>
    </row>
    <row r="48" spans="2:13" ht="27.75" customHeight="1" x14ac:dyDescent="0.2">
      <c r="B48" s="1029"/>
      <c r="C48" s="1030"/>
      <c r="D48" s="214"/>
      <c r="E48" s="1043" t="s">
        <v>79</v>
      </c>
      <c r="F48" s="1043"/>
      <c r="G48" s="1043"/>
      <c r="H48" s="1044"/>
      <c r="I48" s="225" t="s">
        <v>197</v>
      </c>
      <c r="J48" s="234" t="s">
        <v>197</v>
      </c>
      <c r="K48" s="234" t="s">
        <v>197</v>
      </c>
      <c r="L48" s="234" t="s">
        <v>197</v>
      </c>
      <c r="M48" s="243" t="s">
        <v>197</v>
      </c>
    </row>
    <row r="49" spans="2:13" ht="27.75" customHeight="1" x14ac:dyDescent="0.2">
      <c r="B49" s="1031"/>
      <c r="C49" s="1032"/>
      <c r="D49" s="214"/>
      <c r="E49" s="1043" t="s">
        <v>85</v>
      </c>
      <c r="F49" s="1043"/>
      <c r="G49" s="1043"/>
      <c r="H49" s="1044"/>
      <c r="I49" s="225" t="s">
        <v>197</v>
      </c>
      <c r="J49" s="234" t="s">
        <v>197</v>
      </c>
      <c r="K49" s="234" t="s">
        <v>197</v>
      </c>
      <c r="L49" s="234" t="s">
        <v>197</v>
      </c>
      <c r="M49" s="243" t="s">
        <v>197</v>
      </c>
    </row>
    <row r="50" spans="2:13" ht="27.75" customHeight="1" x14ac:dyDescent="0.2">
      <c r="B50" s="1047" t="s">
        <v>87</v>
      </c>
      <c r="C50" s="1048"/>
      <c r="D50" s="251"/>
      <c r="E50" s="1043" t="s">
        <v>89</v>
      </c>
      <c r="F50" s="1043"/>
      <c r="G50" s="1043"/>
      <c r="H50" s="1044"/>
      <c r="I50" s="225">
        <v>2461</v>
      </c>
      <c r="J50" s="234">
        <v>3003</v>
      </c>
      <c r="K50" s="234">
        <v>2910</v>
      </c>
      <c r="L50" s="234">
        <v>3006</v>
      </c>
      <c r="M50" s="243">
        <v>2822</v>
      </c>
    </row>
    <row r="51" spans="2:13" ht="27.75" customHeight="1" x14ac:dyDescent="0.2">
      <c r="B51" s="1029"/>
      <c r="C51" s="1030"/>
      <c r="D51" s="214"/>
      <c r="E51" s="1043" t="s">
        <v>92</v>
      </c>
      <c r="F51" s="1043"/>
      <c r="G51" s="1043"/>
      <c r="H51" s="1044"/>
      <c r="I51" s="225">
        <v>76</v>
      </c>
      <c r="J51" s="234">
        <v>66</v>
      </c>
      <c r="K51" s="234">
        <v>56</v>
      </c>
      <c r="L51" s="234">
        <v>44</v>
      </c>
      <c r="M51" s="243">
        <v>27</v>
      </c>
    </row>
    <row r="52" spans="2:13" ht="27.75" customHeight="1" x14ac:dyDescent="0.2">
      <c r="B52" s="1031"/>
      <c r="C52" s="1032"/>
      <c r="D52" s="214"/>
      <c r="E52" s="1043" t="s">
        <v>40</v>
      </c>
      <c r="F52" s="1043"/>
      <c r="G52" s="1043"/>
      <c r="H52" s="1044"/>
      <c r="I52" s="225">
        <v>7574</v>
      </c>
      <c r="J52" s="234">
        <v>7422</v>
      </c>
      <c r="K52" s="234">
        <v>7213</v>
      </c>
      <c r="L52" s="234">
        <v>7197</v>
      </c>
      <c r="M52" s="243">
        <v>6975</v>
      </c>
    </row>
    <row r="53" spans="2:13" ht="27.75" customHeight="1" x14ac:dyDescent="0.2">
      <c r="B53" s="1037" t="s">
        <v>47</v>
      </c>
      <c r="C53" s="1038"/>
      <c r="D53" s="216"/>
      <c r="E53" s="1045" t="s">
        <v>94</v>
      </c>
      <c r="F53" s="1045"/>
      <c r="G53" s="1045"/>
      <c r="H53" s="1046"/>
      <c r="I53" s="226">
        <v>967</v>
      </c>
      <c r="J53" s="235">
        <v>630</v>
      </c>
      <c r="K53" s="235">
        <v>651</v>
      </c>
      <c r="L53" s="235">
        <v>482</v>
      </c>
      <c r="M53" s="244">
        <v>701</v>
      </c>
    </row>
    <row r="54" spans="2:13" ht="27.75" customHeight="1" x14ac:dyDescent="0.2">
      <c r="B54" s="205"/>
      <c r="C54" s="191"/>
      <c r="D54" s="191"/>
      <c r="E54" s="252"/>
      <c r="F54" s="252"/>
      <c r="G54" s="252"/>
      <c r="H54" s="252"/>
      <c r="I54" s="253"/>
      <c r="J54" s="253"/>
      <c r="K54" s="253"/>
      <c r="L54" s="253"/>
      <c r="M54" s="253"/>
    </row>
    <row r="55" spans="2:13" ht="13.2" x14ac:dyDescent="0.2"/>
  </sheetData>
  <sheetProtection algorithmName="SHA-512" hashValue="LqoHIfD5AcXMWHN/72nD0WXKaec01UcYE+1QjbjyvJWleP7dAsNB4H/MLGJ9uD0701zNUIBfB8jJZ7GwSmr6wA==" saltValue="L/X4HknUKB4ETPe1tinBg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0" zoomScaleNormal="80" zoomScaleSheetLayoutView="100" workbookViewId="0">
      <selection activeCell="C62" sqref="C62:E62"/>
    </sheetView>
  </sheetViews>
  <sheetFormatPr defaultColWidth="0" defaultRowHeight="13.5" customHeight="1" zeroHeight="1" x14ac:dyDescent="0.2"/>
  <cols>
    <col min="1" max="1" width="8.21875" style="46" customWidth="1"/>
    <col min="2" max="2" width="16.33203125" style="46" customWidth="1"/>
    <col min="3" max="5" width="26.21875" style="46" customWidth="1"/>
    <col min="6" max="8" width="24.21875" style="46" customWidth="1"/>
    <col min="9" max="14" width="26" style="46" customWidth="1"/>
    <col min="15" max="15" width="6.109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25">
      <c r="B53" s="85"/>
      <c r="C53" s="85"/>
      <c r="D53" s="85"/>
      <c r="E53" s="85"/>
      <c r="F53" s="85"/>
      <c r="G53" s="85"/>
      <c r="H53" s="270" t="s">
        <v>90</v>
      </c>
    </row>
    <row r="54" spans="2:8" ht="29.25" customHeight="1" x14ac:dyDescent="0.25">
      <c r="B54" s="255" t="s">
        <v>7</v>
      </c>
      <c r="C54" s="261"/>
      <c r="D54" s="261"/>
      <c r="E54" s="262" t="s">
        <v>16</v>
      </c>
      <c r="F54" s="263" t="s">
        <v>526</v>
      </c>
      <c r="G54" s="263" t="s">
        <v>252</v>
      </c>
      <c r="H54" s="271" t="s">
        <v>527</v>
      </c>
    </row>
    <row r="55" spans="2:8" ht="52.5" customHeight="1" x14ac:dyDescent="0.2">
      <c r="B55" s="256"/>
      <c r="C55" s="1062" t="s">
        <v>98</v>
      </c>
      <c r="D55" s="1062"/>
      <c r="E55" s="1063"/>
      <c r="F55" s="264">
        <v>1587</v>
      </c>
      <c r="G55" s="264">
        <v>1594</v>
      </c>
      <c r="H55" s="272">
        <v>1503</v>
      </c>
    </row>
    <row r="56" spans="2:8" ht="52.5" customHeight="1" x14ac:dyDescent="0.2">
      <c r="B56" s="257"/>
      <c r="C56" s="1064" t="s">
        <v>101</v>
      </c>
      <c r="D56" s="1064"/>
      <c r="E56" s="1065"/>
      <c r="F56" s="265">
        <v>149</v>
      </c>
      <c r="G56" s="265">
        <v>160</v>
      </c>
      <c r="H56" s="273">
        <v>97</v>
      </c>
    </row>
    <row r="57" spans="2:8" ht="53.25" customHeight="1" x14ac:dyDescent="0.2">
      <c r="B57" s="257"/>
      <c r="C57" s="1066" t="s">
        <v>65</v>
      </c>
      <c r="D57" s="1066"/>
      <c r="E57" s="1067"/>
      <c r="F57" s="266">
        <v>1223</v>
      </c>
      <c r="G57" s="266">
        <v>1286</v>
      </c>
      <c r="H57" s="274">
        <v>1205</v>
      </c>
    </row>
    <row r="58" spans="2:8" ht="45.75" customHeight="1" x14ac:dyDescent="0.2">
      <c r="B58" s="258"/>
      <c r="C58" s="1054" t="s">
        <v>329</v>
      </c>
      <c r="D58" s="1055"/>
      <c r="E58" s="1056"/>
      <c r="F58" s="267">
        <v>975</v>
      </c>
      <c r="G58" s="267">
        <v>1055</v>
      </c>
      <c r="H58" s="275">
        <v>950</v>
      </c>
    </row>
    <row r="59" spans="2:8" ht="45.75" customHeight="1" x14ac:dyDescent="0.2">
      <c r="B59" s="258"/>
      <c r="C59" s="1054" t="s">
        <v>512</v>
      </c>
      <c r="D59" s="1055"/>
      <c r="E59" s="1056"/>
      <c r="F59" s="267">
        <v>74</v>
      </c>
      <c r="G59" s="267">
        <v>62</v>
      </c>
      <c r="H59" s="275">
        <v>97</v>
      </c>
    </row>
    <row r="60" spans="2:8" ht="45.75" customHeight="1" x14ac:dyDescent="0.2">
      <c r="B60" s="258"/>
      <c r="C60" s="1054" t="s">
        <v>216</v>
      </c>
      <c r="D60" s="1055"/>
      <c r="E60" s="1056"/>
      <c r="F60" s="267">
        <v>90</v>
      </c>
      <c r="G60" s="267">
        <v>78</v>
      </c>
      <c r="H60" s="275">
        <v>64</v>
      </c>
    </row>
    <row r="61" spans="2:8" ht="45.75" customHeight="1" x14ac:dyDescent="0.2">
      <c r="B61" s="258"/>
      <c r="C61" s="1054" t="s">
        <v>392</v>
      </c>
      <c r="D61" s="1055"/>
      <c r="E61" s="1056"/>
      <c r="F61" s="267">
        <v>39</v>
      </c>
      <c r="G61" s="267">
        <v>46</v>
      </c>
      <c r="H61" s="275">
        <v>50</v>
      </c>
    </row>
    <row r="62" spans="2:8" ht="45.75" customHeight="1" x14ac:dyDescent="0.2">
      <c r="B62" s="259"/>
      <c r="C62" s="1057" t="s">
        <v>52</v>
      </c>
      <c r="D62" s="1058"/>
      <c r="E62" s="1059"/>
      <c r="F62" s="268">
        <v>45</v>
      </c>
      <c r="G62" s="268">
        <v>45</v>
      </c>
      <c r="H62" s="276">
        <v>44</v>
      </c>
    </row>
    <row r="63" spans="2:8" ht="52.5" customHeight="1" x14ac:dyDescent="0.2">
      <c r="B63" s="260"/>
      <c r="C63" s="1060" t="s">
        <v>103</v>
      </c>
      <c r="D63" s="1060"/>
      <c r="E63" s="1061"/>
      <c r="F63" s="269">
        <v>2959</v>
      </c>
      <c r="G63" s="269">
        <v>3040</v>
      </c>
      <c r="H63" s="277">
        <v>2805</v>
      </c>
    </row>
    <row r="64" spans="2:8" ht="13.2" x14ac:dyDescent="0.2"/>
  </sheetData>
  <sheetProtection algorithmName="SHA-512" hashValue="w7xfuebSLKiRGa1it0R6C+JN/z8T1pe11An2U5vS/OlDz6n9I3KD0Akj/FFq54qUKhFxL7b2HkH7ATqwxv00zw==" saltValue="eztJBhydmgOP1g6UMNBimw=="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278" customWidth="1"/>
    <col min="2" max="8" width="13.33203125" style="278" customWidth="1"/>
    <col min="9" max="16384" width="11.109375" style="278"/>
  </cols>
  <sheetData>
    <row r="1" spans="1:8" x14ac:dyDescent="0.2">
      <c r="A1" s="95"/>
      <c r="B1" s="101"/>
      <c r="C1" s="105"/>
      <c r="D1" s="111"/>
      <c r="E1" s="121"/>
      <c r="F1" s="121"/>
      <c r="G1" s="121"/>
      <c r="H1" s="155"/>
    </row>
    <row r="2" spans="1:8" x14ac:dyDescent="0.2">
      <c r="A2" s="96"/>
      <c r="B2" s="102"/>
      <c r="C2" s="285"/>
      <c r="D2" s="112" t="s">
        <v>77</v>
      </c>
      <c r="E2" s="122"/>
      <c r="F2" s="293" t="s">
        <v>523</v>
      </c>
      <c r="G2" s="146"/>
      <c r="H2" s="156"/>
    </row>
    <row r="3" spans="1:8" x14ac:dyDescent="0.2">
      <c r="A3" s="112" t="s">
        <v>479</v>
      </c>
      <c r="B3" s="104"/>
      <c r="C3" s="286"/>
      <c r="D3" s="289">
        <v>118618</v>
      </c>
      <c r="E3" s="291"/>
      <c r="F3" s="294">
        <v>120302</v>
      </c>
      <c r="G3" s="296"/>
      <c r="H3" s="299"/>
    </row>
    <row r="4" spans="1:8" x14ac:dyDescent="0.2">
      <c r="A4" s="97"/>
      <c r="B4" s="103"/>
      <c r="C4" s="287"/>
      <c r="D4" s="290">
        <v>67027</v>
      </c>
      <c r="E4" s="292"/>
      <c r="F4" s="295">
        <v>59328</v>
      </c>
      <c r="G4" s="297"/>
      <c r="H4" s="300"/>
    </row>
    <row r="5" spans="1:8" x14ac:dyDescent="0.2">
      <c r="A5" s="112" t="s">
        <v>317</v>
      </c>
      <c r="B5" s="104"/>
      <c r="C5" s="286"/>
      <c r="D5" s="289">
        <v>135989</v>
      </c>
      <c r="E5" s="291"/>
      <c r="F5" s="294">
        <v>114841</v>
      </c>
      <c r="G5" s="296"/>
      <c r="H5" s="299"/>
    </row>
    <row r="6" spans="1:8" x14ac:dyDescent="0.2">
      <c r="A6" s="97"/>
      <c r="B6" s="103"/>
      <c r="C6" s="287"/>
      <c r="D6" s="290">
        <v>81158</v>
      </c>
      <c r="E6" s="292"/>
      <c r="F6" s="295">
        <v>51589</v>
      </c>
      <c r="G6" s="297"/>
      <c r="H6" s="300"/>
    </row>
    <row r="7" spans="1:8" x14ac:dyDescent="0.2">
      <c r="A7" s="112" t="s">
        <v>133</v>
      </c>
      <c r="B7" s="104"/>
      <c r="C7" s="286"/>
      <c r="D7" s="289">
        <v>98499</v>
      </c>
      <c r="E7" s="291"/>
      <c r="F7" s="294">
        <v>124145</v>
      </c>
      <c r="G7" s="296"/>
      <c r="H7" s="299"/>
    </row>
    <row r="8" spans="1:8" x14ac:dyDescent="0.2">
      <c r="A8" s="97"/>
      <c r="B8" s="103"/>
      <c r="C8" s="287"/>
      <c r="D8" s="290">
        <v>56709</v>
      </c>
      <c r="E8" s="292"/>
      <c r="F8" s="295">
        <v>54761</v>
      </c>
      <c r="G8" s="297"/>
      <c r="H8" s="300"/>
    </row>
    <row r="9" spans="1:8" x14ac:dyDescent="0.2">
      <c r="A9" s="112" t="s">
        <v>520</v>
      </c>
      <c r="B9" s="104"/>
      <c r="C9" s="286"/>
      <c r="D9" s="289">
        <v>102137</v>
      </c>
      <c r="E9" s="291"/>
      <c r="F9" s="294">
        <v>131480</v>
      </c>
      <c r="G9" s="296"/>
      <c r="H9" s="299"/>
    </row>
    <row r="10" spans="1:8" x14ac:dyDescent="0.2">
      <c r="A10" s="97"/>
      <c r="B10" s="103"/>
      <c r="C10" s="287"/>
      <c r="D10" s="290">
        <v>72156</v>
      </c>
      <c r="E10" s="292"/>
      <c r="F10" s="295">
        <v>63148</v>
      </c>
      <c r="G10" s="297"/>
      <c r="H10" s="300"/>
    </row>
    <row r="11" spans="1:8" x14ac:dyDescent="0.2">
      <c r="A11" s="112" t="s">
        <v>521</v>
      </c>
      <c r="B11" s="104"/>
      <c r="C11" s="286"/>
      <c r="D11" s="289">
        <v>102919</v>
      </c>
      <c r="E11" s="291"/>
      <c r="F11" s="294">
        <v>163245</v>
      </c>
      <c r="G11" s="296"/>
      <c r="H11" s="299"/>
    </row>
    <row r="12" spans="1:8" x14ac:dyDescent="0.2">
      <c r="A12" s="97"/>
      <c r="B12" s="103"/>
      <c r="C12" s="288"/>
      <c r="D12" s="290">
        <v>83350</v>
      </c>
      <c r="E12" s="292"/>
      <c r="F12" s="295">
        <v>87630</v>
      </c>
      <c r="G12" s="297"/>
      <c r="H12" s="300"/>
    </row>
    <row r="13" spans="1:8" x14ac:dyDescent="0.2">
      <c r="A13" s="112"/>
      <c r="B13" s="104"/>
      <c r="C13" s="286"/>
      <c r="D13" s="289">
        <v>111632</v>
      </c>
      <c r="E13" s="291"/>
      <c r="F13" s="294">
        <v>130803</v>
      </c>
      <c r="G13" s="298"/>
      <c r="H13" s="299"/>
    </row>
    <row r="14" spans="1:8" x14ac:dyDescent="0.2">
      <c r="A14" s="97"/>
      <c r="B14" s="103"/>
      <c r="C14" s="287"/>
      <c r="D14" s="290">
        <v>72080</v>
      </c>
      <c r="E14" s="292"/>
      <c r="F14" s="295">
        <v>63291</v>
      </c>
      <c r="G14" s="297"/>
      <c r="H14" s="300"/>
    </row>
    <row r="17" spans="1:11" x14ac:dyDescent="0.2">
      <c r="A17" s="278" t="s">
        <v>20</v>
      </c>
    </row>
    <row r="18" spans="1:11" x14ac:dyDescent="0.2">
      <c r="A18" s="279"/>
      <c r="B18" s="279" t="str">
        <f>実質収支比率等に係る経年分析!F$46</f>
        <v>R02</v>
      </c>
      <c r="C18" s="279" t="str">
        <f>実質収支比率等に係る経年分析!G$46</f>
        <v>R03</v>
      </c>
      <c r="D18" s="279" t="str">
        <f>実質収支比率等に係る経年分析!H$46</f>
        <v>R04</v>
      </c>
      <c r="E18" s="279" t="str">
        <f>実質収支比率等に係る経年分析!I$46</f>
        <v>R05</v>
      </c>
      <c r="F18" s="279" t="str">
        <f>実質収支比率等に係る経年分析!J$46</f>
        <v>R06</v>
      </c>
    </row>
    <row r="19" spans="1:11" x14ac:dyDescent="0.2">
      <c r="A19" s="279" t="s">
        <v>84</v>
      </c>
      <c r="B19" s="279">
        <f>ROUND(VALUE(SUBSTITUTE(実質収支比率等に係る経年分析!F$48,"▲","-")),2)</f>
        <v>4.57</v>
      </c>
      <c r="C19" s="279">
        <f>ROUND(VALUE(SUBSTITUTE(実質収支比率等に係る経年分析!G$48,"▲","-")),2)</f>
        <v>4.67</v>
      </c>
      <c r="D19" s="279">
        <f>ROUND(VALUE(SUBSTITUTE(実質収支比率等に係る経年分析!H$48,"▲","-")),2)</f>
        <v>5.43</v>
      </c>
      <c r="E19" s="279">
        <f>ROUND(VALUE(SUBSTITUTE(実質収支比率等に係る経年分析!I$48,"▲","-")),2)</f>
        <v>6.49</v>
      </c>
      <c r="F19" s="279">
        <f>ROUND(VALUE(SUBSTITUTE(実質収支比率等に係る経年分析!J$48,"▲","-")),2)</f>
        <v>9.26</v>
      </c>
    </row>
    <row r="20" spans="1:11" x14ac:dyDescent="0.2">
      <c r="A20" s="279" t="s">
        <v>31</v>
      </c>
      <c r="B20" s="279">
        <f>ROUND(VALUE(SUBSTITUTE(実質収支比率等に係る経年分析!F$47,"▲","-")),2)</f>
        <v>25.14</v>
      </c>
      <c r="C20" s="279">
        <f>ROUND(VALUE(SUBSTITUTE(実質収支比率等に係る経年分析!G$47,"▲","-")),2)</f>
        <v>28.55</v>
      </c>
      <c r="D20" s="279">
        <f>ROUND(VALUE(SUBSTITUTE(実質収支比率等に係る経年分析!H$47,"▲","-")),2)</f>
        <v>29.56</v>
      </c>
      <c r="E20" s="279">
        <f>ROUND(VALUE(SUBSTITUTE(実質収支比率等に係る経年分析!I$47,"▲","-")),2)</f>
        <v>30.01</v>
      </c>
      <c r="F20" s="279">
        <f>ROUND(VALUE(SUBSTITUTE(実質収支比率等に係る経年分析!J$47,"▲","-")),2)</f>
        <v>27.86</v>
      </c>
    </row>
    <row r="21" spans="1:11" x14ac:dyDescent="0.2">
      <c r="A21" s="279" t="s">
        <v>107</v>
      </c>
      <c r="B21" s="279">
        <f>IF(ISNUMBER(VALUE(SUBSTITUTE(実質収支比率等に係る経年分析!F$49,"▲","-"))),ROUND(VALUE(SUBSTITUTE(実質収支比率等に係る経年分析!F$49,"▲","-")),2),NA())</f>
        <v>-0.59</v>
      </c>
      <c r="C21" s="279">
        <f>IF(ISNUMBER(VALUE(SUBSTITUTE(実質収支比率等に係る経年分析!G$49,"▲","-"))),ROUND(VALUE(SUBSTITUTE(実質収支比率等に係る経年分析!G$49,"▲","-")),2),NA())</f>
        <v>5.03</v>
      </c>
      <c r="D21" s="279">
        <f>IF(ISNUMBER(VALUE(SUBSTITUTE(実質収支比率等に係る経年分析!H$49,"▲","-"))),ROUND(VALUE(SUBSTITUTE(実質収支比率等に係る経年分析!H$49,"▲","-")),2),NA())</f>
        <v>-7.0000000000000007E-2</v>
      </c>
      <c r="E21" s="279">
        <f>IF(ISNUMBER(VALUE(SUBSTITUTE(実質収支比率等に係る経年分析!I$49,"▲","-"))),ROUND(VALUE(SUBSTITUTE(実質収支比率等に係る経年分析!I$49,"▲","-")),2),NA())</f>
        <v>1.1200000000000001</v>
      </c>
      <c r="F21" s="279">
        <f>IF(ISNUMBER(VALUE(SUBSTITUTE(実質収支比率等に係る経年分析!J$49,"▲","-"))),ROUND(VALUE(SUBSTITUTE(実質収支比率等に係る経年分析!J$49,"▲","-")),2),NA())</f>
        <v>1.1599999999999999</v>
      </c>
    </row>
    <row r="24" spans="1:11" x14ac:dyDescent="0.2">
      <c r="A24" s="278" t="s">
        <v>96</v>
      </c>
    </row>
    <row r="25" spans="1:11" x14ac:dyDescent="0.2">
      <c r="A25" s="280"/>
      <c r="B25" s="280" t="str">
        <f>連結実質赤字比率に係る赤字・黒字の構成分析!F$33</f>
        <v>R02</v>
      </c>
      <c r="C25" s="280"/>
      <c r="D25" s="280" t="str">
        <f>連結実質赤字比率に係る赤字・黒字の構成分析!G$33</f>
        <v>R03</v>
      </c>
      <c r="E25" s="280"/>
      <c r="F25" s="280" t="str">
        <f>連結実質赤字比率に係る赤字・黒字の構成分析!H$33</f>
        <v>R04</v>
      </c>
      <c r="G25" s="280"/>
      <c r="H25" s="280" t="str">
        <f>連結実質赤字比率に係る赤字・黒字の構成分析!I$33</f>
        <v>R05</v>
      </c>
      <c r="I25" s="280"/>
      <c r="J25" s="280" t="str">
        <f>連結実質赤字比率に係る赤字・黒字の構成分析!J$33</f>
        <v>R06</v>
      </c>
      <c r="K25" s="280"/>
    </row>
    <row r="26" spans="1:11" x14ac:dyDescent="0.2">
      <c r="A26" s="280"/>
      <c r="B26" s="280" t="s">
        <v>109</v>
      </c>
      <c r="C26" s="280" t="s">
        <v>63</v>
      </c>
      <c r="D26" s="280" t="s">
        <v>109</v>
      </c>
      <c r="E26" s="280" t="s">
        <v>63</v>
      </c>
      <c r="F26" s="280" t="s">
        <v>109</v>
      </c>
      <c r="G26" s="280" t="s">
        <v>63</v>
      </c>
      <c r="H26" s="280" t="s">
        <v>109</v>
      </c>
      <c r="I26" s="280" t="s">
        <v>63</v>
      </c>
      <c r="J26" s="280" t="s">
        <v>109</v>
      </c>
      <c r="K26" s="280" t="s">
        <v>63</v>
      </c>
    </row>
    <row r="27" spans="1:11" x14ac:dyDescent="0.2">
      <c r="A27" s="280" t="str">
        <f>IF(連結実質赤字比率に係る赤字・黒字の構成分析!C$43="",NA(),連結実質赤字比率に係る赤字・黒字の構成分析!C$43)</f>
        <v>その他会計（黒字）</v>
      </c>
      <c r="B27" s="280" t="e">
        <f>IF(ROUND(VALUE(SUBSTITUTE(連結実質赤字比率に係る赤字・黒字の構成分析!F$43,"▲","-")),2)&lt;0,ABS(ROUND(VALUE(SUBSTITUTE(連結実質赤字比率に係る赤字・黒字の構成分析!F$43,"▲","-")),2)),NA())</f>
        <v>#N/A</v>
      </c>
      <c r="C27" s="280">
        <f>IF(ROUND(VALUE(SUBSTITUTE(連結実質赤字比率に係る赤字・黒字の構成分析!F$43,"▲","-")),2)&gt;=0,ABS(ROUND(VALUE(SUBSTITUTE(連結実質赤字比率に係る赤字・黒字の構成分析!F$43,"▲","-")),2)),NA())</f>
        <v>5.0999999999999996</v>
      </c>
      <c r="D27" s="280" t="e">
        <f>IF(ROUND(VALUE(SUBSTITUTE(連結実質赤字比率に係る赤字・黒字の構成分析!G$43,"▲","-")),2)&lt;0,ABS(ROUND(VALUE(SUBSTITUTE(連結実質赤字比率に係る赤字・黒字の構成分析!G$43,"▲","-")),2)),NA())</f>
        <v>#N/A</v>
      </c>
      <c r="E27" s="280">
        <f>IF(ROUND(VALUE(SUBSTITUTE(連結実質赤字比率に係る赤字・黒字の構成分析!G$43,"▲","-")),2)&gt;=0,ABS(ROUND(VALUE(SUBSTITUTE(連結実質赤字比率に係る赤字・黒字の構成分析!G$43,"▲","-")),2)),NA())</f>
        <v>4.67</v>
      </c>
      <c r="F27" s="280" t="e">
        <f>IF(ROUND(VALUE(SUBSTITUTE(連結実質赤字比率に係る赤字・黒字の構成分析!H$43,"▲","-")),2)&lt;0,ABS(ROUND(VALUE(SUBSTITUTE(連結実質赤字比率に係る赤字・黒字の構成分析!H$43,"▲","-")),2)),NA())</f>
        <v>#N/A</v>
      </c>
      <c r="G27" s="280">
        <f>IF(ROUND(VALUE(SUBSTITUTE(連結実質赤字比率に係る赤字・黒字の構成分析!H$43,"▲","-")),2)&gt;=0,ABS(ROUND(VALUE(SUBSTITUTE(連結実質赤字比率に係る赤字・黒字の構成分析!H$43,"▲","-")),2)),NA())</f>
        <v>5.43</v>
      </c>
      <c r="H27" s="280" t="e">
        <f>IF(ROUND(VALUE(SUBSTITUTE(連結実質赤字比率に係る赤字・黒字の構成分析!I$43,"▲","-")),2)&lt;0,ABS(ROUND(VALUE(SUBSTITUTE(連結実質赤字比率に係る赤字・黒字の構成分析!I$43,"▲","-")),2)),NA())</f>
        <v>#N/A</v>
      </c>
      <c r="I27" s="280">
        <f>IF(ROUND(VALUE(SUBSTITUTE(連結実質赤字比率に係る赤字・黒字の構成分析!I$43,"▲","-")),2)&gt;=0,ABS(ROUND(VALUE(SUBSTITUTE(連結実質赤字比率に係る赤字・黒字の構成分析!I$43,"▲","-")),2)),NA())</f>
        <v>6.52</v>
      </c>
      <c r="J27" s="280" t="e">
        <f>IF(ROUND(VALUE(SUBSTITUTE(連結実質赤字比率に係る赤字・黒字の構成分析!J$43,"▲","-")),2)&lt;0,ABS(ROUND(VALUE(SUBSTITUTE(連結実質赤字比率に係る赤字・黒字の構成分析!J$43,"▲","-")),2)),NA())</f>
        <v>#VALUE!</v>
      </c>
      <c r="K27" s="280" t="e">
        <f>IF(ROUND(VALUE(SUBSTITUTE(連結実質赤字比率に係る赤字・黒字の構成分析!J$43,"▲","-")),2)&gt;=0,ABS(ROUND(VALUE(SUBSTITUTE(連結実質赤字比率に係る赤字・黒字の構成分析!J$43,"▲","-")),2)),NA())</f>
        <v>#VALUE!</v>
      </c>
    </row>
    <row r="28" spans="1:11" x14ac:dyDescent="0.2">
      <c r="A28" s="280" t="str">
        <f>IF(連結実質赤字比率に係る赤字・黒字の構成分析!C$42="",NA(),連結実質赤字比率に係る赤字・黒字の構成分析!C$42)</f>
        <v>その他会計（赤字）</v>
      </c>
      <c r="B28" s="280" t="e">
        <f>IF(ROUND(VALUE(SUBSTITUTE(連結実質赤字比率に係る赤字・黒字の構成分析!F$42,"▲","-")),2)&lt;0,ABS(ROUND(VALUE(SUBSTITUTE(連結実質赤字比率に係る赤字・黒字の構成分析!F$42,"▲","-")),2)),NA())</f>
        <v>#VALUE!</v>
      </c>
      <c r="C28" s="280" t="e">
        <f>IF(ROUND(VALUE(SUBSTITUTE(連結実質赤字比率に係る赤字・黒字の構成分析!F$42,"▲","-")),2)&gt;=0,ABS(ROUND(VALUE(SUBSTITUTE(連結実質赤字比率に係る赤字・黒字の構成分析!F$42,"▲","-")),2)),NA())</f>
        <v>#VALUE!</v>
      </c>
      <c r="D28" s="280" t="e">
        <f>IF(ROUND(VALUE(SUBSTITUTE(連結実質赤字比率に係る赤字・黒字の構成分析!G$42,"▲","-")),2)&lt;0,ABS(ROUND(VALUE(SUBSTITUTE(連結実質赤字比率に係る赤字・黒字の構成分析!G$42,"▲","-")),2)),NA())</f>
        <v>#VALUE!</v>
      </c>
      <c r="E28" s="280" t="e">
        <f>IF(ROUND(VALUE(SUBSTITUTE(連結実質赤字比率に係る赤字・黒字の構成分析!G$42,"▲","-")),2)&gt;=0,ABS(ROUND(VALUE(SUBSTITUTE(連結実質赤字比率に係る赤字・黒字の構成分析!G$42,"▲","-")),2)),NA())</f>
        <v>#VALUE!</v>
      </c>
      <c r="F28" s="280" t="e">
        <f>IF(ROUND(VALUE(SUBSTITUTE(連結実質赤字比率に係る赤字・黒字の構成分析!H$42,"▲","-")),2)&lt;0,ABS(ROUND(VALUE(SUBSTITUTE(連結実質赤字比率に係る赤字・黒字の構成分析!H$42,"▲","-")),2)),NA())</f>
        <v>#VALUE!</v>
      </c>
      <c r="G28" s="280" t="e">
        <f>IF(ROUND(VALUE(SUBSTITUTE(連結実質赤字比率に係る赤字・黒字の構成分析!H$42,"▲","-")),2)&gt;=0,ABS(ROUND(VALUE(SUBSTITUTE(連結実質赤字比率に係る赤字・黒字の構成分析!H$42,"▲","-")),2)),NA())</f>
        <v>#VALUE!</v>
      </c>
      <c r="H28" s="280" t="e">
        <f>IF(ROUND(VALUE(SUBSTITUTE(連結実質赤字比率に係る赤字・黒字の構成分析!I$42,"▲","-")),2)&lt;0,ABS(ROUND(VALUE(SUBSTITUTE(連結実質赤字比率に係る赤字・黒字の構成分析!I$42,"▲","-")),2)),NA())</f>
        <v>#VALUE!</v>
      </c>
      <c r="I28" s="280" t="e">
        <f>IF(ROUND(VALUE(SUBSTITUTE(連結実質赤字比率に係る赤字・黒字の構成分析!I$42,"▲","-")),2)&gt;=0,ABS(ROUND(VALUE(SUBSTITUTE(連結実質赤字比率に係る赤字・黒字の構成分析!I$42,"▲","-")),2)),NA())</f>
        <v>#VALUE!</v>
      </c>
      <c r="J28" s="280" t="e">
        <f>IF(ROUND(VALUE(SUBSTITUTE(連結実質赤字比率に係る赤字・黒字の構成分析!J$42,"▲","-")),2)&lt;0,ABS(ROUND(VALUE(SUBSTITUTE(連結実質赤字比率に係る赤字・黒字の構成分析!J$42,"▲","-")),2)),NA())</f>
        <v>#VALUE!</v>
      </c>
      <c r="K28" s="280" t="e">
        <f>IF(ROUND(VALUE(SUBSTITUTE(連結実質赤字比率に係る赤字・黒字の構成分析!J$42,"▲","-")),2)&gt;=0,ABS(ROUND(VALUE(SUBSTITUTE(連結実質赤字比率に係る赤字・黒字の構成分析!J$42,"▲","-")),2)),NA())</f>
        <v>#VALUE!</v>
      </c>
    </row>
    <row r="29" spans="1:11" x14ac:dyDescent="0.2">
      <c r="A29" s="280" t="e">
        <f>IF(連結実質赤字比率に係る赤字・黒字の構成分析!C$41="",NA(),連結実質赤字比率に係る赤字・黒字の構成分析!C$41)</f>
        <v>#N/A</v>
      </c>
      <c r="B29" s="280" t="e">
        <f>IF(ROUND(VALUE(SUBSTITUTE(連結実質赤字比率に係る赤字・黒字の構成分析!F$41,"▲","-")),2)&lt;0,ABS(ROUND(VALUE(SUBSTITUTE(連結実質赤字比率に係る赤字・黒字の構成分析!F$41,"▲","-")),2)),NA())</f>
        <v>#VALUE!</v>
      </c>
      <c r="C29" s="280" t="e">
        <f>IF(ROUND(VALUE(SUBSTITUTE(連結実質赤字比率に係る赤字・黒字の構成分析!F$41,"▲","-")),2)&gt;=0,ABS(ROUND(VALUE(SUBSTITUTE(連結実質赤字比率に係る赤字・黒字の構成分析!F$41,"▲","-")),2)),NA())</f>
        <v>#VALUE!</v>
      </c>
      <c r="D29" s="280" t="e">
        <f>IF(ROUND(VALUE(SUBSTITUTE(連結実質赤字比率に係る赤字・黒字の構成分析!G$41,"▲","-")),2)&lt;0,ABS(ROUND(VALUE(SUBSTITUTE(連結実質赤字比率に係る赤字・黒字の構成分析!G$41,"▲","-")),2)),NA())</f>
        <v>#VALUE!</v>
      </c>
      <c r="E29" s="280" t="e">
        <f>IF(ROUND(VALUE(SUBSTITUTE(連結実質赤字比率に係る赤字・黒字の構成分析!G$41,"▲","-")),2)&gt;=0,ABS(ROUND(VALUE(SUBSTITUTE(連結実質赤字比率に係る赤字・黒字の構成分析!G$41,"▲","-")),2)),NA())</f>
        <v>#VALUE!</v>
      </c>
      <c r="F29" s="280" t="e">
        <f>IF(ROUND(VALUE(SUBSTITUTE(連結実質赤字比率に係る赤字・黒字の構成分析!H$41,"▲","-")),2)&lt;0,ABS(ROUND(VALUE(SUBSTITUTE(連結実質赤字比率に係る赤字・黒字の構成分析!H$41,"▲","-")),2)),NA())</f>
        <v>#VALUE!</v>
      </c>
      <c r="G29" s="280" t="e">
        <f>IF(ROUND(VALUE(SUBSTITUTE(連結実質赤字比率に係る赤字・黒字の構成分析!H$41,"▲","-")),2)&gt;=0,ABS(ROUND(VALUE(SUBSTITUTE(連結実質赤字比率に係る赤字・黒字の構成分析!H$41,"▲","-")),2)),NA())</f>
        <v>#VALUE!</v>
      </c>
      <c r="H29" s="280" t="e">
        <f>IF(ROUND(VALUE(SUBSTITUTE(連結実質赤字比率に係る赤字・黒字の構成分析!I$41,"▲","-")),2)&lt;0,ABS(ROUND(VALUE(SUBSTITUTE(連結実質赤字比率に係る赤字・黒字の構成分析!I$41,"▲","-")),2)),NA())</f>
        <v>#VALUE!</v>
      </c>
      <c r="I29" s="280" t="e">
        <f>IF(ROUND(VALUE(SUBSTITUTE(連結実質赤字比率に係る赤字・黒字の構成分析!I$41,"▲","-")),2)&gt;=0,ABS(ROUND(VALUE(SUBSTITUTE(連結実質赤字比率に係る赤字・黒字の構成分析!I$41,"▲","-")),2)),NA())</f>
        <v>#VALUE!</v>
      </c>
      <c r="J29" s="280" t="e">
        <f>IF(ROUND(VALUE(SUBSTITUTE(連結実質赤字比率に係る赤字・黒字の構成分析!J$41,"▲","-")),2)&lt;0,ABS(ROUND(VALUE(SUBSTITUTE(連結実質赤字比率に係る赤字・黒字の構成分析!J$41,"▲","-")),2)),NA())</f>
        <v>#VALUE!</v>
      </c>
      <c r="K29" s="280" t="e">
        <f>IF(ROUND(VALUE(SUBSTITUTE(連結実質赤字比率に係る赤字・黒字の構成分析!J$41,"▲","-")),2)&gt;=0,ABS(ROUND(VALUE(SUBSTITUTE(連結実質赤字比率に係る赤字・黒字の構成分析!J$41,"▲","-")),2)),NA())</f>
        <v>#VALUE!</v>
      </c>
    </row>
    <row r="30" spans="1:11" x14ac:dyDescent="0.2">
      <c r="A30" s="280" t="e">
        <f>IF(連結実質赤字比率に係る赤字・黒字の構成分析!C$40="",NA(),連結実質赤字比率に係る赤字・黒字の構成分析!C$40)</f>
        <v>#N/A</v>
      </c>
      <c r="B30" s="280" t="e">
        <f>IF(ROUND(VALUE(SUBSTITUTE(連結実質赤字比率に係る赤字・黒字の構成分析!F$40,"▲","-")),2)&lt;0,ABS(ROUND(VALUE(SUBSTITUTE(連結実質赤字比率に係る赤字・黒字の構成分析!F$40,"▲","-")),2)),NA())</f>
        <v>#VALUE!</v>
      </c>
      <c r="C30" s="280" t="e">
        <f>IF(ROUND(VALUE(SUBSTITUTE(連結実質赤字比率に係る赤字・黒字の構成分析!F$40,"▲","-")),2)&gt;=0,ABS(ROUND(VALUE(SUBSTITUTE(連結実質赤字比率に係る赤字・黒字の構成分析!F$40,"▲","-")),2)),NA())</f>
        <v>#VALUE!</v>
      </c>
      <c r="D30" s="280" t="e">
        <f>IF(ROUND(VALUE(SUBSTITUTE(連結実質赤字比率に係る赤字・黒字の構成分析!G$40,"▲","-")),2)&lt;0,ABS(ROUND(VALUE(SUBSTITUTE(連結実質赤字比率に係る赤字・黒字の構成分析!G$40,"▲","-")),2)),NA())</f>
        <v>#VALUE!</v>
      </c>
      <c r="E30" s="280" t="e">
        <f>IF(ROUND(VALUE(SUBSTITUTE(連結実質赤字比率に係る赤字・黒字の構成分析!G$40,"▲","-")),2)&gt;=0,ABS(ROUND(VALUE(SUBSTITUTE(連結実質赤字比率に係る赤字・黒字の構成分析!G$40,"▲","-")),2)),NA())</f>
        <v>#VALUE!</v>
      </c>
      <c r="F30" s="280" t="e">
        <f>IF(ROUND(VALUE(SUBSTITUTE(連結実質赤字比率に係る赤字・黒字の構成分析!H$40,"▲","-")),2)&lt;0,ABS(ROUND(VALUE(SUBSTITUTE(連結実質赤字比率に係る赤字・黒字の構成分析!H$40,"▲","-")),2)),NA())</f>
        <v>#VALUE!</v>
      </c>
      <c r="G30" s="280" t="e">
        <f>IF(ROUND(VALUE(SUBSTITUTE(連結実質赤字比率に係る赤字・黒字の構成分析!H$40,"▲","-")),2)&gt;=0,ABS(ROUND(VALUE(SUBSTITUTE(連結実質赤字比率に係る赤字・黒字の構成分析!H$40,"▲","-")),2)),NA())</f>
        <v>#VALUE!</v>
      </c>
      <c r="H30" s="280" t="e">
        <f>IF(ROUND(VALUE(SUBSTITUTE(連結実質赤字比率に係る赤字・黒字の構成分析!I$40,"▲","-")),2)&lt;0,ABS(ROUND(VALUE(SUBSTITUTE(連結実質赤字比率に係る赤字・黒字の構成分析!I$40,"▲","-")),2)),NA())</f>
        <v>#VALUE!</v>
      </c>
      <c r="I30" s="280" t="e">
        <f>IF(ROUND(VALUE(SUBSTITUTE(連結実質赤字比率に係る赤字・黒字の構成分析!I$40,"▲","-")),2)&gt;=0,ABS(ROUND(VALUE(SUBSTITUTE(連結実質赤字比率に係る赤字・黒字の構成分析!I$40,"▲","-")),2)),NA())</f>
        <v>#VALUE!</v>
      </c>
      <c r="J30" s="280" t="e">
        <f>IF(ROUND(VALUE(SUBSTITUTE(連結実質赤字比率に係る赤字・黒字の構成分析!J$40,"▲","-")),2)&lt;0,ABS(ROUND(VALUE(SUBSTITUTE(連結実質赤字比率に係る赤字・黒字の構成分析!J$40,"▲","-")),2)),NA())</f>
        <v>#VALUE!</v>
      </c>
      <c r="K30" s="280" t="e">
        <f>IF(ROUND(VALUE(SUBSTITUTE(連結実質赤字比率に係る赤字・黒字の構成分析!J$40,"▲","-")),2)&gt;=0,ABS(ROUND(VALUE(SUBSTITUTE(連結実質赤字比率に係る赤字・黒字の構成分析!J$40,"▲","-")),2)),NA())</f>
        <v>#VALUE!</v>
      </c>
    </row>
    <row r="31" spans="1:11" x14ac:dyDescent="0.2">
      <c r="A31" s="280" t="e">
        <f>IF(連結実質赤字比率に係る赤字・黒字の構成分析!C$39="",NA(),連結実質赤字比率に係る赤字・黒字の構成分析!C$39)</f>
        <v>#N/A</v>
      </c>
      <c r="B31" s="280" t="e">
        <f>IF(ROUND(VALUE(SUBSTITUTE(連結実質赤字比率に係る赤字・黒字の構成分析!F$39,"▲","-")),2)&lt;0,ABS(ROUND(VALUE(SUBSTITUTE(連結実質赤字比率に係る赤字・黒字の構成分析!F$39,"▲","-")),2)),NA())</f>
        <v>#VALUE!</v>
      </c>
      <c r="C31" s="280" t="e">
        <f>IF(ROUND(VALUE(SUBSTITUTE(連結実質赤字比率に係る赤字・黒字の構成分析!F$39,"▲","-")),2)&gt;=0,ABS(ROUND(VALUE(SUBSTITUTE(連結実質赤字比率に係る赤字・黒字の構成分析!F$39,"▲","-")),2)),NA())</f>
        <v>#VALUE!</v>
      </c>
      <c r="D31" s="280" t="e">
        <f>IF(ROUND(VALUE(SUBSTITUTE(連結実質赤字比率に係る赤字・黒字の構成分析!G$39,"▲","-")),2)&lt;0,ABS(ROUND(VALUE(SUBSTITUTE(連結実質赤字比率に係る赤字・黒字の構成分析!G$39,"▲","-")),2)),NA())</f>
        <v>#VALUE!</v>
      </c>
      <c r="E31" s="280" t="e">
        <f>IF(ROUND(VALUE(SUBSTITUTE(連結実質赤字比率に係る赤字・黒字の構成分析!G$39,"▲","-")),2)&gt;=0,ABS(ROUND(VALUE(SUBSTITUTE(連結実質赤字比率に係る赤字・黒字の構成分析!G$39,"▲","-")),2)),NA())</f>
        <v>#VALUE!</v>
      </c>
      <c r="F31" s="280" t="e">
        <f>IF(ROUND(VALUE(SUBSTITUTE(連結実質赤字比率に係る赤字・黒字の構成分析!H$39,"▲","-")),2)&lt;0,ABS(ROUND(VALUE(SUBSTITUTE(連結実質赤字比率に係る赤字・黒字の構成分析!H$39,"▲","-")),2)),NA())</f>
        <v>#VALUE!</v>
      </c>
      <c r="G31" s="280" t="e">
        <f>IF(ROUND(VALUE(SUBSTITUTE(連結実質赤字比率に係る赤字・黒字の構成分析!H$39,"▲","-")),2)&gt;=0,ABS(ROUND(VALUE(SUBSTITUTE(連結実質赤字比率に係る赤字・黒字の構成分析!H$39,"▲","-")),2)),NA())</f>
        <v>#VALUE!</v>
      </c>
      <c r="H31" s="280" t="e">
        <f>IF(ROUND(VALUE(SUBSTITUTE(連結実質赤字比率に係る赤字・黒字の構成分析!I$39,"▲","-")),2)&lt;0,ABS(ROUND(VALUE(SUBSTITUTE(連結実質赤字比率に係る赤字・黒字の構成分析!I$39,"▲","-")),2)),NA())</f>
        <v>#VALUE!</v>
      </c>
      <c r="I31" s="280" t="e">
        <f>IF(ROUND(VALUE(SUBSTITUTE(連結実質赤字比率に係る赤字・黒字の構成分析!I$39,"▲","-")),2)&gt;=0,ABS(ROUND(VALUE(SUBSTITUTE(連結実質赤字比率に係る赤字・黒字の構成分析!I$39,"▲","-")),2)),NA())</f>
        <v>#VALUE!</v>
      </c>
      <c r="J31" s="280" t="e">
        <f>IF(ROUND(VALUE(SUBSTITUTE(連結実質赤字比率に係る赤字・黒字の構成分析!J$39,"▲","-")),2)&lt;0,ABS(ROUND(VALUE(SUBSTITUTE(連結実質赤字比率に係る赤字・黒字の構成分析!J$39,"▲","-")),2)),NA())</f>
        <v>#VALUE!</v>
      </c>
      <c r="K31" s="280" t="e">
        <f>IF(ROUND(VALUE(SUBSTITUTE(連結実質赤字比率に係る赤字・黒字の構成分析!J$39,"▲","-")),2)&gt;=0,ABS(ROUND(VALUE(SUBSTITUTE(連結実質赤字比率に係る赤字・黒字の構成分析!J$39,"▲","-")),2)),NA())</f>
        <v>#VALUE!</v>
      </c>
    </row>
    <row r="32" spans="1:11" x14ac:dyDescent="0.2">
      <c r="A32" s="280" t="str">
        <f>IF(連結実質赤字比率に係る赤字・黒字の構成分析!C$38="",NA(),連結実質赤字比率に係る赤字・黒字の構成分析!C$38)</f>
        <v>土地取得特別会計</v>
      </c>
      <c r="B32" s="280" t="e">
        <f>IF(ROUND(VALUE(SUBSTITUTE(連結実質赤字比率に係る赤字・黒字の構成分析!F$38,"▲","-")),2)&lt;0,ABS(ROUND(VALUE(SUBSTITUTE(連結実質赤字比率に係る赤字・黒字の構成分析!F$38,"▲","-")),2)),NA())</f>
        <v>#N/A</v>
      </c>
      <c r="C32" s="280">
        <f>IF(ROUND(VALUE(SUBSTITUTE(連結実質赤字比率に係る赤字・黒字の構成分析!F$38,"▲","-")),2)&gt;=0,ABS(ROUND(VALUE(SUBSTITUTE(連結実質赤字比率に係る赤字・黒字の構成分析!F$38,"▲","-")),2)),NA())</f>
        <v>0</v>
      </c>
      <c r="D32" s="280" t="e">
        <f>IF(ROUND(VALUE(SUBSTITUTE(連結実質赤字比率に係る赤字・黒字の構成分析!G$38,"▲","-")),2)&lt;0,ABS(ROUND(VALUE(SUBSTITUTE(連結実質赤字比率に係る赤字・黒字の構成分析!G$38,"▲","-")),2)),NA())</f>
        <v>#N/A</v>
      </c>
      <c r="E32" s="280">
        <f>IF(ROUND(VALUE(SUBSTITUTE(連結実質赤字比率に係る赤字・黒字の構成分析!G$38,"▲","-")),2)&gt;=0,ABS(ROUND(VALUE(SUBSTITUTE(連結実質赤字比率に係る赤字・黒字の構成分析!G$38,"▲","-")),2)),NA())</f>
        <v>0</v>
      </c>
      <c r="F32" s="280" t="e">
        <f>IF(ROUND(VALUE(SUBSTITUTE(連結実質赤字比率に係る赤字・黒字の構成分析!H$38,"▲","-")),2)&lt;0,ABS(ROUND(VALUE(SUBSTITUTE(連結実質赤字比率に係る赤字・黒字の構成分析!H$38,"▲","-")),2)),NA())</f>
        <v>#N/A</v>
      </c>
      <c r="G32" s="280">
        <f>IF(ROUND(VALUE(SUBSTITUTE(連結実質赤字比率に係る赤字・黒字の構成分析!H$38,"▲","-")),2)&gt;=0,ABS(ROUND(VALUE(SUBSTITUTE(連結実質赤字比率に係る赤字・黒字の構成分析!H$38,"▲","-")),2)),NA())</f>
        <v>0</v>
      </c>
      <c r="H32" s="280" t="e">
        <f>IF(ROUND(VALUE(SUBSTITUTE(連結実質赤字比率に係る赤字・黒字の構成分析!I$38,"▲","-")),2)&lt;0,ABS(ROUND(VALUE(SUBSTITUTE(連結実質赤字比率に係る赤字・黒字の構成分析!I$38,"▲","-")),2)),NA())</f>
        <v>#N/A</v>
      </c>
      <c r="I32" s="280">
        <f>IF(ROUND(VALUE(SUBSTITUTE(連結実質赤字比率に係る赤字・黒字の構成分析!I$38,"▲","-")),2)&gt;=0,ABS(ROUND(VALUE(SUBSTITUTE(連結実質赤字比率に係る赤字・黒字の構成分析!I$38,"▲","-")),2)),NA())</f>
        <v>0</v>
      </c>
      <c r="J32" s="280" t="e">
        <f>IF(ROUND(VALUE(SUBSTITUTE(連結実質赤字比率に係る赤字・黒字の構成分析!J$38,"▲","-")),2)&lt;0,ABS(ROUND(VALUE(SUBSTITUTE(連結実質赤字比率に係る赤字・黒字の構成分析!J$38,"▲","-")),2)),NA())</f>
        <v>#N/A</v>
      </c>
      <c r="K32" s="280">
        <f>IF(ROUND(VALUE(SUBSTITUTE(連結実質赤字比率に係る赤字・黒字の構成分析!J$38,"▲","-")),2)&gt;=0,ABS(ROUND(VALUE(SUBSTITUTE(連結実質赤字比率に係る赤字・黒字の構成分析!J$38,"▲","-")),2)),NA())</f>
        <v>0</v>
      </c>
    </row>
    <row r="33" spans="1:16" x14ac:dyDescent="0.2">
      <c r="A33" s="280" t="str">
        <f>IF(連結実質赤字比率に係る赤字・黒字の構成分析!C$37="",NA(),連結実質赤字比率に係る赤字・黒字の構成分析!C$37)</f>
        <v>後期高齢者医療特別会計</v>
      </c>
      <c r="B33" s="280" t="e">
        <f>IF(ROUND(VALUE(SUBSTITUTE(連結実質赤字比率に係る赤字・黒字の構成分析!F$37,"▲","-")),2)&lt;0,ABS(ROUND(VALUE(SUBSTITUTE(連結実質赤字比率に係る赤字・黒字の構成分析!F$37,"▲","-")),2)),NA())</f>
        <v>#N/A</v>
      </c>
      <c r="C33" s="280">
        <f>IF(ROUND(VALUE(SUBSTITUTE(連結実質赤字比率に係る赤字・黒字の構成分析!F$37,"▲","-")),2)&gt;=0,ABS(ROUND(VALUE(SUBSTITUTE(連結実質赤字比率に係る赤字・黒字の構成分析!F$37,"▲","-")),2)),NA())</f>
        <v>0</v>
      </c>
      <c r="D33" s="280" t="e">
        <f>IF(ROUND(VALUE(SUBSTITUTE(連結実質赤字比率に係る赤字・黒字の構成分析!G$37,"▲","-")),2)&lt;0,ABS(ROUND(VALUE(SUBSTITUTE(連結実質赤字比率に係る赤字・黒字の構成分析!G$37,"▲","-")),2)),NA())</f>
        <v>#N/A</v>
      </c>
      <c r="E33" s="280">
        <f>IF(ROUND(VALUE(SUBSTITUTE(連結実質赤字比率に係る赤字・黒字の構成分析!G$37,"▲","-")),2)&gt;=0,ABS(ROUND(VALUE(SUBSTITUTE(連結実質赤字比率に係る赤字・黒字の構成分析!G$37,"▲","-")),2)),NA())</f>
        <v>0</v>
      </c>
      <c r="F33" s="280" t="e">
        <f>IF(ROUND(VALUE(SUBSTITUTE(連結実質赤字比率に係る赤字・黒字の構成分析!H$37,"▲","-")),2)&lt;0,ABS(ROUND(VALUE(SUBSTITUTE(連結実質赤字比率に係る赤字・黒字の構成分析!H$37,"▲","-")),2)),NA())</f>
        <v>#N/A</v>
      </c>
      <c r="G33" s="280">
        <f>IF(ROUND(VALUE(SUBSTITUTE(連結実質赤字比率に係る赤字・黒字の構成分析!H$37,"▲","-")),2)&gt;=0,ABS(ROUND(VALUE(SUBSTITUTE(連結実質赤字比率に係る赤字・黒字の構成分析!H$37,"▲","-")),2)),NA())</f>
        <v>0</v>
      </c>
      <c r="H33" s="280" t="e">
        <f>IF(ROUND(VALUE(SUBSTITUTE(連結実質赤字比率に係る赤字・黒字の構成分析!I$37,"▲","-")),2)&lt;0,ABS(ROUND(VALUE(SUBSTITUTE(連結実質赤字比率に係る赤字・黒字の構成分析!I$37,"▲","-")),2)),NA())</f>
        <v>#N/A</v>
      </c>
      <c r="I33" s="280">
        <f>IF(ROUND(VALUE(SUBSTITUTE(連結実質赤字比率に係る赤字・黒字の構成分析!I$37,"▲","-")),2)&gt;=0,ABS(ROUND(VALUE(SUBSTITUTE(連結実質赤字比率に係る赤字・黒字の構成分析!I$37,"▲","-")),2)),NA())</f>
        <v>0</v>
      </c>
      <c r="J33" s="280" t="e">
        <f>IF(ROUND(VALUE(SUBSTITUTE(連結実質赤字比率に係る赤字・黒字の構成分析!J$37,"▲","-")),2)&lt;0,ABS(ROUND(VALUE(SUBSTITUTE(連結実質赤字比率に係る赤字・黒字の構成分析!J$37,"▲","-")),2)),NA())</f>
        <v>#N/A</v>
      </c>
      <c r="K33" s="280">
        <f>IF(ROUND(VALUE(SUBSTITUTE(連結実質赤字比率に係る赤字・黒字の構成分析!J$37,"▲","-")),2)&gt;=0,ABS(ROUND(VALUE(SUBSTITUTE(連結実質赤字比率に係る赤字・黒字の構成分析!J$37,"▲","-")),2)),NA())</f>
        <v>0</v>
      </c>
    </row>
    <row r="34" spans="1:16" x14ac:dyDescent="0.2">
      <c r="A34" s="280" t="str">
        <f>IF(連結実質赤字比率に係る赤字・黒字の構成分析!C$36="",NA(),連結実質赤字比率に係る赤字・黒字の構成分析!C$36)</f>
        <v>下水道事業会計</v>
      </c>
      <c r="B34" s="280" t="e">
        <f>IF(ROUND(VALUE(SUBSTITUTE(連結実質赤字比率に係る赤字・黒字の構成分析!F$36,"▲","-")),2)&lt;0,ABS(ROUND(VALUE(SUBSTITUTE(連結実質赤字比率に係る赤字・黒字の構成分析!F$36,"▲","-")),2)),NA())</f>
        <v>#VALUE!</v>
      </c>
      <c r="C34" s="280" t="e">
        <f>IF(ROUND(VALUE(SUBSTITUTE(連結実質赤字比率に係る赤字・黒字の構成分析!F$36,"▲","-")),2)&gt;=0,ABS(ROUND(VALUE(SUBSTITUTE(連結実質赤字比率に係る赤字・黒字の構成分析!F$36,"▲","-")),2)),NA())</f>
        <v>#VALUE!</v>
      </c>
      <c r="D34" s="280" t="e">
        <f>IF(ROUND(VALUE(SUBSTITUTE(連結実質赤字比率に係る赤字・黒字の構成分析!G$36,"▲","-")),2)&lt;0,ABS(ROUND(VALUE(SUBSTITUTE(連結実質赤字比率に係る赤字・黒字の構成分析!G$36,"▲","-")),2)),NA())</f>
        <v>#VALUE!</v>
      </c>
      <c r="E34" s="280" t="e">
        <f>IF(ROUND(VALUE(SUBSTITUTE(連結実質赤字比率に係る赤字・黒字の構成分析!G$36,"▲","-")),2)&gt;=0,ABS(ROUND(VALUE(SUBSTITUTE(連結実質赤字比率に係る赤字・黒字の構成分析!G$36,"▲","-")),2)),NA())</f>
        <v>#VALUE!</v>
      </c>
      <c r="F34" s="280" t="e">
        <f>IF(ROUND(VALUE(SUBSTITUTE(連結実質赤字比率に係る赤字・黒字の構成分析!H$36,"▲","-")),2)&lt;0,ABS(ROUND(VALUE(SUBSTITUTE(連結実質赤字比率に係る赤字・黒字の構成分析!H$36,"▲","-")),2)),NA())</f>
        <v>#VALUE!</v>
      </c>
      <c r="G34" s="280" t="e">
        <f>IF(ROUND(VALUE(SUBSTITUTE(連結実質赤字比率に係る赤字・黒字の構成分析!H$36,"▲","-")),2)&gt;=0,ABS(ROUND(VALUE(SUBSTITUTE(連結実質赤字比率に係る赤字・黒字の構成分析!H$36,"▲","-")),2)),NA())</f>
        <v>#VALUE!</v>
      </c>
      <c r="H34" s="280" t="e">
        <f>IF(ROUND(VALUE(SUBSTITUTE(連結実質赤字比率に係る赤字・黒字の構成分析!I$36,"▲","-")),2)&lt;0,ABS(ROUND(VALUE(SUBSTITUTE(連結実質赤字比率に係る赤字・黒字の構成分析!I$36,"▲","-")),2)),NA())</f>
        <v>#VALUE!</v>
      </c>
      <c r="I34" s="280" t="e">
        <f>IF(ROUND(VALUE(SUBSTITUTE(連結実質赤字比率に係る赤字・黒字の構成分析!I$36,"▲","-")),2)&gt;=0,ABS(ROUND(VALUE(SUBSTITUTE(連結実質赤字比率に係る赤字・黒字の構成分析!I$36,"▲","-")),2)),NA())</f>
        <v>#VALUE!</v>
      </c>
      <c r="J34" s="280" t="e">
        <f>IF(ROUND(VALUE(SUBSTITUTE(連結実質赤字比率に係る赤字・黒字の構成分析!J$36,"▲","-")),2)&lt;0,ABS(ROUND(VALUE(SUBSTITUTE(連結実質赤字比率に係る赤字・黒字の構成分析!J$36,"▲","-")),2)),NA())</f>
        <v>#N/A</v>
      </c>
      <c r="K34" s="280">
        <f>IF(ROUND(VALUE(SUBSTITUTE(連結実質赤字比率に係る赤字・黒字の構成分析!J$36,"▲","-")),2)&gt;=0,ABS(ROUND(VALUE(SUBSTITUTE(連結実質赤字比率に係る赤字・黒字の構成分析!J$36,"▲","-")),2)),NA())</f>
        <v>0.52</v>
      </c>
    </row>
    <row r="35" spans="1:16" x14ac:dyDescent="0.2">
      <c r="A35" s="280" t="str">
        <f>IF(連結実質赤字比率に係る赤字・黒字の構成分析!C$35="",NA(),連結実質赤字比率に係る赤字・黒字の構成分析!C$35)</f>
        <v>国民健康保険事業勘定特別会計</v>
      </c>
      <c r="B35" s="280" t="e">
        <f>IF(ROUND(VALUE(SUBSTITUTE(連結実質赤字比率に係る赤字・黒字の構成分析!F$35,"▲","-")),2)&lt;0,ABS(ROUND(VALUE(SUBSTITUTE(連結実質赤字比率に係る赤字・黒字の構成分析!F$35,"▲","-")),2)),NA())</f>
        <v>#N/A</v>
      </c>
      <c r="C35" s="280">
        <f>IF(ROUND(VALUE(SUBSTITUTE(連結実質赤字比率に係る赤字・黒字の構成分析!F$35,"▲","-")),2)&gt;=0,ABS(ROUND(VALUE(SUBSTITUTE(連結実質赤字比率に係る赤字・黒字の構成分析!F$35,"▲","-")),2)),NA())</f>
        <v>0.3</v>
      </c>
      <c r="D35" s="280" t="e">
        <f>IF(ROUND(VALUE(SUBSTITUTE(連結実質赤字比率に係る赤字・黒字の構成分析!G$35,"▲","-")),2)&lt;0,ABS(ROUND(VALUE(SUBSTITUTE(連結実質赤字比率に係る赤字・黒字の構成分析!G$35,"▲","-")),2)),NA())</f>
        <v>#N/A</v>
      </c>
      <c r="E35" s="280">
        <f>IF(ROUND(VALUE(SUBSTITUTE(連結実質赤字比率に係る赤字・黒字の構成分析!G$35,"▲","-")),2)&gt;=0,ABS(ROUND(VALUE(SUBSTITUTE(連結実質赤字比率に係る赤字・黒字の構成分析!G$35,"▲","-")),2)),NA())</f>
        <v>1.2</v>
      </c>
      <c r="F35" s="280" t="e">
        <f>IF(ROUND(VALUE(SUBSTITUTE(連結実質赤字比率に係る赤字・黒字の構成分析!H$35,"▲","-")),2)&lt;0,ABS(ROUND(VALUE(SUBSTITUTE(連結実質赤字比率に係る赤字・黒字の構成分析!H$35,"▲","-")),2)),NA())</f>
        <v>#N/A</v>
      </c>
      <c r="G35" s="280">
        <f>IF(ROUND(VALUE(SUBSTITUTE(連結実質赤字比率に係る赤字・黒字の構成分析!H$35,"▲","-")),2)&gt;=0,ABS(ROUND(VALUE(SUBSTITUTE(連結実質赤字比率に係る赤字・黒字の構成分析!H$35,"▲","-")),2)),NA())</f>
        <v>0.91</v>
      </c>
      <c r="H35" s="280" t="e">
        <f>IF(ROUND(VALUE(SUBSTITUTE(連結実質赤字比率に係る赤字・黒字の構成分析!I$35,"▲","-")),2)&lt;0,ABS(ROUND(VALUE(SUBSTITUTE(連結実質赤字比率に係る赤字・黒字の構成分析!I$35,"▲","-")),2)),NA())</f>
        <v>#N/A</v>
      </c>
      <c r="I35" s="280">
        <f>IF(ROUND(VALUE(SUBSTITUTE(連結実質赤字比率に係る赤字・黒字の構成分析!I$35,"▲","-")),2)&gt;=0,ABS(ROUND(VALUE(SUBSTITUTE(連結実質赤字比率に係る赤字・黒字の構成分析!I$35,"▲","-")),2)),NA())</f>
        <v>0.89</v>
      </c>
      <c r="J35" s="280" t="e">
        <f>IF(ROUND(VALUE(SUBSTITUTE(連結実質赤字比率に係る赤字・黒字の構成分析!J$35,"▲","-")),2)&lt;0,ABS(ROUND(VALUE(SUBSTITUTE(連結実質赤字比率に係る赤字・黒字の構成分析!J$35,"▲","-")),2)),NA())</f>
        <v>#N/A</v>
      </c>
      <c r="K35" s="280">
        <f>IF(ROUND(VALUE(SUBSTITUTE(連結実質赤字比率に係る赤字・黒字の構成分析!J$35,"▲","-")),2)&gt;=0,ABS(ROUND(VALUE(SUBSTITUTE(連結実質赤字比率に係る赤字・黒字の構成分析!J$35,"▲","-")),2)),NA())</f>
        <v>0.96</v>
      </c>
    </row>
    <row r="36" spans="1:16" x14ac:dyDescent="0.2">
      <c r="A36" s="280" t="str">
        <f>IF(連結実質赤字比率に係る赤字・黒字の構成分析!C$34="",NA(),連結実質赤字比率に係る赤字・黒字の構成分析!C$34)</f>
        <v>水道事業会計</v>
      </c>
      <c r="B36" s="280" t="e">
        <f>IF(ROUND(VALUE(SUBSTITUTE(連結実質赤字比率に係る赤字・黒字の構成分析!F$34,"▲","-")),2)&lt;0,ABS(ROUND(VALUE(SUBSTITUTE(連結実質赤字比率に係る赤字・黒字の構成分析!F$34,"▲","-")),2)),NA())</f>
        <v>#N/A</v>
      </c>
      <c r="C36" s="280">
        <f>IF(ROUND(VALUE(SUBSTITUTE(連結実質赤字比率に係る赤字・黒字の構成分析!F$34,"▲","-")),2)&gt;=0,ABS(ROUND(VALUE(SUBSTITUTE(連結実質赤字比率に係る赤字・黒字の構成分析!F$34,"▲","-")),2)),NA())</f>
        <v>10.119999999999999</v>
      </c>
      <c r="D36" s="280" t="e">
        <f>IF(ROUND(VALUE(SUBSTITUTE(連結実質赤字比率に係る赤字・黒字の構成分析!G$34,"▲","-")),2)&lt;0,ABS(ROUND(VALUE(SUBSTITUTE(連結実質赤字比率に係る赤字・黒字の構成分析!G$34,"▲","-")),2)),NA())</f>
        <v>#N/A</v>
      </c>
      <c r="E36" s="280">
        <f>IF(ROUND(VALUE(SUBSTITUTE(連結実質赤字比率に係る赤字・黒字の構成分析!G$34,"▲","-")),2)&gt;=0,ABS(ROUND(VALUE(SUBSTITUTE(連結実質赤字比率に係る赤字・黒字の構成分析!G$34,"▲","-")),2)),NA())</f>
        <v>10.26</v>
      </c>
      <c r="F36" s="280" t="e">
        <f>IF(ROUND(VALUE(SUBSTITUTE(連結実質赤字比率に係る赤字・黒字の構成分析!H$34,"▲","-")),2)&lt;0,ABS(ROUND(VALUE(SUBSTITUTE(連結実質赤字比率に係る赤字・黒字の構成分析!H$34,"▲","-")),2)),NA())</f>
        <v>#N/A</v>
      </c>
      <c r="G36" s="280">
        <f>IF(ROUND(VALUE(SUBSTITUTE(連結実質赤字比率に係る赤字・黒字の構成分析!H$34,"▲","-")),2)&gt;=0,ABS(ROUND(VALUE(SUBSTITUTE(連結実質赤字比率に係る赤字・黒字の構成分析!H$34,"▲","-")),2)),NA())</f>
        <v>9.39</v>
      </c>
      <c r="H36" s="280" t="e">
        <f>IF(ROUND(VALUE(SUBSTITUTE(連結実質赤字比率に係る赤字・黒字の構成分析!I$34,"▲","-")),2)&lt;0,ABS(ROUND(VALUE(SUBSTITUTE(連結実質赤字比率に係る赤字・黒字の構成分析!I$34,"▲","-")),2)),NA())</f>
        <v>#N/A</v>
      </c>
      <c r="I36" s="280">
        <f>IF(ROUND(VALUE(SUBSTITUTE(連結実質赤字比率に係る赤字・黒字の構成分析!I$34,"▲","-")),2)&gt;=0,ABS(ROUND(VALUE(SUBSTITUTE(連結実質赤字比率に係る赤字・黒字の構成分析!I$34,"▲","-")),2)),NA())</f>
        <v>9.9</v>
      </c>
      <c r="J36" s="280" t="e">
        <f>IF(ROUND(VALUE(SUBSTITUTE(連結実質赤字比率に係る赤字・黒字の構成分析!J$34,"▲","-")),2)&lt;0,ABS(ROUND(VALUE(SUBSTITUTE(連結実質赤字比率に係る赤字・黒字の構成分析!J$34,"▲","-")),2)),NA())</f>
        <v>#N/A</v>
      </c>
      <c r="K36" s="280">
        <f>IF(ROUND(VALUE(SUBSTITUTE(連結実質赤字比率に係る赤字・黒字の構成分析!J$34,"▲","-")),2)&gt;=0,ABS(ROUND(VALUE(SUBSTITUTE(連結実質赤字比率に係る赤字・黒字の構成分析!J$34,"▲","-")),2)),NA())</f>
        <v>9.64</v>
      </c>
    </row>
    <row r="39" spans="1:16" x14ac:dyDescent="0.2">
      <c r="A39" s="278" t="s">
        <v>10</v>
      </c>
    </row>
    <row r="40" spans="1:16" x14ac:dyDescent="0.2">
      <c r="A40" s="281"/>
      <c r="B40" s="281" t="str">
        <f>'実質公債費比率（分子）の構造'!K$44</f>
        <v>R02</v>
      </c>
      <c r="C40" s="281"/>
      <c r="D40" s="281"/>
      <c r="E40" s="281" t="str">
        <f>'実質公債費比率（分子）の構造'!L$44</f>
        <v>R03</v>
      </c>
      <c r="F40" s="281"/>
      <c r="G40" s="281"/>
      <c r="H40" s="281" t="str">
        <f>'実質公債費比率（分子）の構造'!M$44</f>
        <v>R04</v>
      </c>
      <c r="I40" s="281"/>
      <c r="J40" s="281"/>
      <c r="K40" s="281" t="str">
        <f>'実質公債費比率（分子）の構造'!N$44</f>
        <v>R05</v>
      </c>
      <c r="L40" s="281"/>
      <c r="M40" s="281"/>
      <c r="N40" s="281" t="str">
        <f>'実質公債費比率（分子）の構造'!O$44</f>
        <v>R06</v>
      </c>
      <c r="O40" s="281"/>
      <c r="P40" s="281"/>
    </row>
    <row r="41" spans="1:16" x14ac:dyDescent="0.2">
      <c r="A41" s="281"/>
      <c r="B41" s="281" t="s">
        <v>110</v>
      </c>
      <c r="C41" s="281"/>
      <c r="D41" s="281" t="s">
        <v>112</v>
      </c>
      <c r="E41" s="281" t="s">
        <v>110</v>
      </c>
      <c r="F41" s="281"/>
      <c r="G41" s="281" t="s">
        <v>112</v>
      </c>
      <c r="H41" s="281" t="s">
        <v>110</v>
      </c>
      <c r="I41" s="281"/>
      <c r="J41" s="281" t="s">
        <v>112</v>
      </c>
      <c r="K41" s="281" t="s">
        <v>110</v>
      </c>
      <c r="L41" s="281"/>
      <c r="M41" s="281" t="s">
        <v>112</v>
      </c>
      <c r="N41" s="281" t="s">
        <v>110</v>
      </c>
      <c r="O41" s="281"/>
      <c r="P41" s="281" t="s">
        <v>112</v>
      </c>
    </row>
    <row r="42" spans="1:16" x14ac:dyDescent="0.2">
      <c r="A42" s="281" t="s">
        <v>114</v>
      </c>
      <c r="B42" s="281"/>
      <c r="C42" s="281"/>
      <c r="D42" s="281">
        <f>'実質公債費比率（分子）の構造'!K$52</f>
        <v>858</v>
      </c>
      <c r="E42" s="281"/>
      <c r="F42" s="281"/>
      <c r="G42" s="281">
        <f>'実質公債費比率（分子）の構造'!L$52</f>
        <v>804</v>
      </c>
      <c r="H42" s="281"/>
      <c r="I42" s="281"/>
      <c r="J42" s="281">
        <f>'実質公債費比率（分子）の構造'!M$52</f>
        <v>784</v>
      </c>
      <c r="K42" s="281"/>
      <c r="L42" s="281"/>
      <c r="M42" s="281">
        <f>'実質公債費比率（分子）の構造'!N$52</f>
        <v>744</v>
      </c>
      <c r="N42" s="281"/>
      <c r="O42" s="281"/>
      <c r="P42" s="281">
        <f>'実質公債費比率（分子）の構造'!O$52</f>
        <v>726</v>
      </c>
    </row>
    <row r="43" spans="1:16" x14ac:dyDescent="0.2">
      <c r="A43" s="281" t="s">
        <v>42</v>
      </c>
      <c r="B43" s="281" t="str">
        <f>'実質公債費比率（分子）の構造'!K$51</f>
        <v>-</v>
      </c>
      <c r="C43" s="281"/>
      <c r="D43" s="281"/>
      <c r="E43" s="281" t="str">
        <f>'実質公債費比率（分子）の構造'!L$51</f>
        <v>-</v>
      </c>
      <c r="F43" s="281"/>
      <c r="G43" s="281"/>
      <c r="H43" s="281" t="str">
        <f>'実質公債費比率（分子）の構造'!M$51</f>
        <v>-</v>
      </c>
      <c r="I43" s="281"/>
      <c r="J43" s="281"/>
      <c r="K43" s="281" t="str">
        <f>'実質公債費比率（分子）の構造'!N$51</f>
        <v>-</v>
      </c>
      <c r="L43" s="281"/>
      <c r="M43" s="281"/>
      <c r="N43" s="281" t="str">
        <f>'実質公債費比率（分子）の構造'!O$51</f>
        <v>-</v>
      </c>
      <c r="O43" s="281"/>
      <c r="P43" s="281"/>
    </row>
    <row r="44" spans="1:16" x14ac:dyDescent="0.2">
      <c r="A44" s="281" t="s">
        <v>38</v>
      </c>
      <c r="B44" s="281">
        <f>'実質公債費比率（分子）の構造'!K$50</f>
        <v>15</v>
      </c>
      <c r="C44" s="281"/>
      <c r="D44" s="281"/>
      <c r="E44" s="281">
        <f>'実質公債費比率（分子）の構造'!L$50</f>
        <v>14</v>
      </c>
      <c r="F44" s="281"/>
      <c r="G44" s="281"/>
      <c r="H44" s="281">
        <f>'実質公債費比率（分子）の構造'!M$50</f>
        <v>2</v>
      </c>
      <c r="I44" s="281"/>
      <c r="J44" s="281"/>
      <c r="K44" s="281">
        <f>'実質公債費比率（分子）の構造'!N$50</f>
        <v>1</v>
      </c>
      <c r="L44" s="281"/>
      <c r="M44" s="281"/>
      <c r="N44" s="281">
        <f>'実質公債費比率（分子）の構造'!O$50</f>
        <v>1</v>
      </c>
      <c r="O44" s="281"/>
      <c r="P44" s="281"/>
    </row>
    <row r="45" spans="1:16" x14ac:dyDescent="0.2">
      <c r="A45" s="281" t="s">
        <v>0</v>
      </c>
      <c r="B45" s="281">
        <f>'実質公債費比率（分子）の構造'!K$49</f>
        <v>32</v>
      </c>
      <c r="C45" s="281"/>
      <c r="D45" s="281"/>
      <c r="E45" s="281">
        <f>'実質公債費比率（分子）の構造'!L$49</f>
        <v>30</v>
      </c>
      <c r="F45" s="281"/>
      <c r="G45" s="281"/>
      <c r="H45" s="281">
        <f>'実質公債費比率（分子）の構造'!M$49</f>
        <v>29</v>
      </c>
      <c r="I45" s="281"/>
      <c r="J45" s="281"/>
      <c r="K45" s="281">
        <f>'実質公債費比率（分子）の構造'!N$49</f>
        <v>30</v>
      </c>
      <c r="L45" s="281"/>
      <c r="M45" s="281"/>
      <c r="N45" s="281">
        <f>'実質公債費比率（分子）の構造'!O$49</f>
        <v>41</v>
      </c>
      <c r="O45" s="281"/>
      <c r="P45" s="281"/>
    </row>
    <row r="46" spans="1:16" x14ac:dyDescent="0.2">
      <c r="A46" s="281" t="s">
        <v>36</v>
      </c>
      <c r="B46" s="281">
        <f>'実質公債費比率（分子）の構造'!K$48</f>
        <v>231</v>
      </c>
      <c r="C46" s="281"/>
      <c r="D46" s="281"/>
      <c r="E46" s="281">
        <f>'実質公債費比率（分子）の構造'!L$48</f>
        <v>231</v>
      </c>
      <c r="F46" s="281"/>
      <c r="G46" s="281"/>
      <c r="H46" s="281">
        <f>'実質公債費比率（分子）の構造'!M$48</f>
        <v>222</v>
      </c>
      <c r="I46" s="281"/>
      <c r="J46" s="281"/>
      <c r="K46" s="281">
        <f>'実質公債費比率（分子）の構造'!N$48</f>
        <v>214</v>
      </c>
      <c r="L46" s="281"/>
      <c r="M46" s="281"/>
      <c r="N46" s="281">
        <f>'実質公債費比率（分子）の構造'!O$48</f>
        <v>165</v>
      </c>
      <c r="O46" s="281"/>
      <c r="P46" s="281"/>
    </row>
    <row r="47" spans="1:16" x14ac:dyDescent="0.2">
      <c r="A47" s="281" t="s">
        <v>30</v>
      </c>
      <c r="B47" s="281" t="str">
        <f>'実質公債費比率（分子）の構造'!K$47</f>
        <v>-</v>
      </c>
      <c r="C47" s="281"/>
      <c r="D47" s="281"/>
      <c r="E47" s="281" t="str">
        <f>'実質公債費比率（分子）の構造'!L$47</f>
        <v>-</v>
      </c>
      <c r="F47" s="281"/>
      <c r="G47" s="281"/>
      <c r="H47" s="281" t="str">
        <f>'実質公債費比率（分子）の構造'!M$47</f>
        <v>-</v>
      </c>
      <c r="I47" s="281"/>
      <c r="J47" s="281"/>
      <c r="K47" s="281" t="str">
        <f>'実質公債費比率（分子）の構造'!N$47</f>
        <v>-</v>
      </c>
      <c r="L47" s="281"/>
      <c r="M47" s="281"/>
      <c r="N47" s="281" t="str">
        <f>'実質公債費比率（分子）の構造'!O$47</f>
        <v>-</v>
      </c>
      <c r="O47" s="281"/>
      <c r="P47" s="281"/>
    </row>
    <row r="48" spans="1:16" x14ac:dyDescent="0.2">
      <c r="A48" s="281" t="s">
        <v>25</v>
      </c>
      <c r="B48" s="281" t="str">
        <f>'実質公債費比率（分子）の構造'!K$46</f>
        <v>-</v>
      </c>
      <c r="C48" s="281"/>
      <c r="D48" s="281"/>
      <c r="E48" s="281" t="str">
        <f>'実質公債費比率（分子）の構造'!L$46</f>
        <v>-</v>
      </c>
      <c r="F48" s="281"/>
      <c r="G48" s="281"/>
      <c r="H48" s="281" t="str">
        <f>'実質公債費比率（分子）の構造'!M$46</f>
        <v>-</v>
      </c>
      <c r="I48" s="281"/>
      <c r="J48" s="281"/>
      <c r="K48" s="281" t="str">
        <f>'実質公債費比率（分子）の構造'!N$46</f>
        <v>-</v>
      </c>
      <c r="L48" s="281"/>
      <c r="M48" s="281"/>
      <c r="N48" s="281" t="str">
        <f>'実質公債費比率（分子）の構造'!O$46</f>
        <v>-</v>
      </c>
      <c r="O48" s="281"/>
      <c r="P48" s="281"/>
    </row>
    <row r="49" spans="1:16" x14ac:dyDescent="0.2">
      <c r="A49" s="281" t="s">
        <v>21</v>
      </c>
      <c r="B49" s="281">
        <f>'実質公債費比率（分子）の構造'!K$45</f>
        <v>947</v>
      </c>
      <c r="C49" s="281"/>
      <c r="D49" s="281"/>
      <c r="E49" s="281">
        <f>'実質公債費比率（分子）の構造'!L$45</f>
        <v>834</v>
      </c>
      <c r="F49" s="281"/>
      <c r="G49" s="281"/>
      <c r="H49" s="281">
        <f>'実質公債費比率（分子）の構造'!M$45</f>
        <v>790</v>
      </c>
      <c r="I49" s="281"/>
      <c r="J49" s="281"/>
      <c r="K49" s="281">
        <f>'実質公債費比率（分子）の構造'!N$45</f>
        <v>741</v>
      </c>
      <c r="L49" s="281"/>
      <c r="M49" s="281"/>
      <c r="N49" s="281">
        <f>'実質公債費比率（分子）の構造'!O$45</f>
        <v>766</v>
      </c>
      <c r="O49" s="281"/>
      <c r="P49" s="281"/>
    </row>
    <row r="50" spans="1:16" x14ac:dyDescent="0.2">
      <c r="A50" s="281" t="s">
        <v>50</v>
      </c>
      <c r="B50" s="281" t="e">
        <f>NA()</f>
        <v>#N/A</v>
      </c>
      <c r="C50" s="281">
        <f>IF(ISNUMBER('実質公債費比率（分子）の構造'!K$53),'実質公債費比率（分子）の構造'!K$53,NA())</f>
        <v>367</v>
      </c>
      <c r="D50" s="281" t="e">
        <f>NA()</f>
        <v>#N/A</v>
      </c>
      <c r="E50" s="281" t="e">
        <f>NA()</f>
        <v>#N/A</v>
      </c>
      <c r="F50" s="281">
        <f>IF(ISNUMBER('実質公債費比率（分子）の構造'!L$53),'実質公債費比率（分子）の構造'!L$53,NA())</f>
        <v>305</v>
      </c>
      <c r="G50" s="281" t="e">
        <f>NA()</f>
        <v>#N/A</v>
      </c>
      <c r="H50" s="281" t="e">
        <f>NA()</f>
        <v>#N/A</v>
      </c>
      <c r="I50" s="281">
        <f>IF(ISNUMBER('実質公債費比率（分子）の構造'!M$53),'実質公債費比率（分子）の構造'!M$53,NA())</f>
        <v>259</v>
      </c>
      <c r="J50" s="281" t="e">
        <f>NA()</f>
        <v>#N/A</v>
      </c>
      <c r="K50" s="281" t="e">
        <f>NA()</f>
        <v>#N/A</v>
      </c>
      <c r="L50" s="281">
        <f>IF(ISNUMBER('実質公債費比率（分子）の構造'!N$53),'実質公債費比率（分子）の構造'!N$53,NA())</f>
        <v>242</v>
      </c>
      <c r="M50" s="281" t="e">
        <f>NA()</f>
        <v>#N/A</v>
      </c>
      <c r="N50" s="281" t="e">
        <f>NA()</f>
        <v>#N/A</v>
      </c>
      <c r="O50" s="281">
        <f>IF(ISNUMBER('実質公債費比率（分子）の構造'!O$53),'実質公債費比率（分子）の構造'!O$53,NA())</f>
        <v>247</v>
      </c>
      <c r="P50" s="281" t="e">
        <f>NA()</f>
        <v>#N/A</v>
      </c>
    </row>
    <row r="53" spans="1:16" x14ac:dyDescent="0.2">
      <c r="A53" s="278" t="s">
        <v>115</v>
      </c>
    </row>
    <row r="54" spans="1:16" x14ac:dyDescent="0.2">
      <c r="A54" s="280"/>
      <c r="B54" s="280" t="str">
        <f>'将来負担比率（分子）の構造'!I$40</f>
        <v>R02</v>
      </c>
      <c r="C54" s="280"/>
      <c r="D54" s="280"/>
      <c r="E54" s="280" t="str">
        <f>'将来負担比率（分子）の構造'!J$40</f>
        <v>R03</v>
      </c>
      <c r="F54" s="280"/>
      <c r="G54" s="280"/>
      <c r="H54" s="280" t="str">
        <f>'将来負担比率（分子）の構造'!K$40</f>
        <v>R04</v>
      </c>
      <c r="I54" s="280"/>
      <c r="J54" s="280"/>
      <c r="K54" s="280" t="str">
        <f>'将来負担比率（分子）の構造'!L$40</f>
        <v>R05</v>
      </c>
      <c r="L54" s="280"/>
      <c r="M54" s="280"/>
      <c r="N54" s="280" t="str">
        <f>'将来負担比率（分子）の構造'!M$40</f>
        <v>R06</v>
      </c>
      <c r="O54" s="280"/>
      <c r="P54" s="280"/>
    </row>
    <row r="55" spans="1:16" x14ac:dyDescent="0.2">
      <c r="A55" s="280"/>
      <c r="B55" s="280" t="s">
        <v>119</v>
      </c>
      <c r="C55" s="280"/>
      <c r="D55" s="280" t="s">
        <v>122</v>
      </c>
      <c r="E55" s="280" t="s">
        <v>119</v>
      </c>
      <c r="F55" s="280"/>
      <c r="G55" s="280" t="s">
        <v>122</v>
      </c>
      <c r="H55" s="280" t="s">
        <v>119</v>
      </c>
      <c r="I55" s="280"/>
      <c r="J55" s="280" t="s">
        <v>122</v>
      </c>
      <c r="K55" s="280" t="s">
        <v>119</v>
      </c>
      <c r="L55" s="280"/>
      <c r="M55" s="280" t="s">
        <v>122</v>
      </c>
      <c r="N55" s="280" t="s">
        <v>119</v>
      </c>
      <c r="O55" s="280"/>
      <c r="P55" s="280" t="s">
        <v>122</v>
      </c>
    </row>
    <row r="56" spans="1:16" x14ac:dyDescent="0.2">
      <c r="A56" s="280" t="s">
        <v>40</v>
      </c>
      <c r="B56" s="280"/>
      <c r="C56" s="280"/>
      <c r="D56" s="280">
        <f>'将来負担比率（分子）の構造'!I$52</f>
        <v>7574</v>
      </c>
      <c r="E56" s="280"/>
      <c r="F56" s="280"/>
      <c r="G56" s="280">
        <f>'将来負担比率（分子）の構造'!J$52</f>
        <v>7422</v>
      </c>
      <c r="H56" s="280"/>
      <c r="I56" s="280"/>
      <c r="J56" s="280">
        <f>'将来負担比率（分子）の構造'!K$52</f>
        <v>7213</v>
      </c>
      <c r="K56" s="280"/>
      <c r="L56" s="280"/>
      <c r="M56" s="280">
        <f>'将来負担比率（分子）の構造'!L$52</f>
        <v>7197</v>
      </c>
      <c r="N56" s="280"/>
      <c r="O56" s="280"/>
      <c r="P56" s="280">
        <f>'将来負担比率（分子）の構造'!M$52</f>
        <v>6975</v>
      </c>
    </row>
    <row r="57" spans="1:16" x14ac:dyDescent="0.2">
      <c r="A57" s="280" t="s">
        <v>92</v>
      </c>
      <c r="B57" s="280"/>
      <c r="C57" s="280"/>
      <c r="D57" s="280">
        <f>'将来負担比率（分子）の構造'!I$51</f>
        <v>76</v>
      </c>
      <c r="E57" s="280"/>
      <c r="F57" s="280"/>
      <c r="G57" s="280">
        <f>'将来負担比率（分子）の構造'!J$51</f>
        <v>66</v>
      </c>
      <c r="H57" s="280"/>
      <c r="I57" s="280"/>
      <c r="J57" s="280">
        <f>'将来負担比率（分子）の構造'!K$51</f>
        <v>56</v>
      </c>
      <c r="K57" s="280"/>
      <c r="L57" s="280"/>
      <c r="M57" s="280">
        <f>'将来負担比率（分子）の構造'!L$51</f>
        <v>44</v>
      </c>
      <c r="N57" s="280"/>
      <c r="O57" s="280"/>
      <c r="P57" s="280">
        <f>'将来負担比率（分子）の構造'!M$51</f>
        <v>27</v>
      </c>
    </row>
    <row r="58" spans="1:16" x14ac:dyDescent="0.2">
      <c r="A58" s="280" t="s">
        <v>89</v>
      </c>
      <c r="B58" s="280"/>
      <c r="C58" s="280"/>
      <c r="D58" s="280">
        <f>'将来負担比率（分子）の構造'!I$50</f>
        <v>2461</v>
      </c>
      <c r="E58" s="280"/>
      <c r="F58" s="280"/>
      <c r="G58" s="280">
        <f>'将来負担比率（分子）の構造'!J$50</f>
        <v>3003</v>
      </c>
      <c r="H58" s="280"/>
      <c r="I58" s="280"/>
      <c r="J58" s="280">
        <f>'将来負担比率（分子）の構造'!K$50</f>
        <v>2910</v>
      </c>
      <c r="K58" s="280"/>
      <c r="L58" s="280"/>
      <c r="M58" s="280">
        <f>'将来負担比率（分子）の構造'!L$50</f>
        <v>3006</v>
      </c>
      <c r="N58" s="280"/>
      <c r="O58" s="280"/>
      <c r="P58" s="280">
        <f>'将来負担比率（分子）の構造'!M$50</f>
        <v>2822</v>
      </c>
    </row>
    <row r="59" spans="1:16" x14ac:dyDescent="0.2">
      <c r="A59" s="280" t="s">
        <v>85</v>
      </c>
      <c r="B59" s="280" t="str">
        <f>'将来負担比率（分子）の構造'!I$49</f>
        <v>-</v>
      </c>
      <c r="C59" s="280"/>
      <c r="D59" s="280"/>
      <c r="E59" s="280" t="str">
        <f>'将来負担比率（分子）の構造'!J$49</f>
        <v>-</v>
      </c>
      <c r="F59" s="280"/>
      <c r="G59" s="280"/>
      <c r="H59" s="280" t="str">
        <f>'将来負担比率（分子）の構造'!K$49</f>
        <v>-</v>
      </c>
      <c r="I59" s="280"/>
      <c r="J59" s="280"/>
      <c r="K59" s="280" t="str">
        <f>'将来負担比率（分子）の構造'!L$49</f>
        <v>-</v>
      </c>
      <c r="L59" s="280"/>
      <c r="M59" s="280"/>
      <c r="N59" s="280" t="str">
        <f>'将来負担比率（分子）の構造'!M$49</f>
        <v>-</v>
      </c>
      <c r="O59" s="280"/>
      <c r="P59" s="280"/>
    </row>
    <row r="60" spans="1:16" x14ac:dyDescent="0.2">
      <c r="A60" s="280" t="s">
        <v>79</v>
      </c>
      <c r="B60" s="280" t="str">
        <f>'将来負担比率（分子）の構造'!I$48</f>
        <v>-</v>
      </c>
      <c r="C60" s="280"/>
      <c r="D60" s="280"/>
      <c r="E60" s="280" t="str">
        <f>'将来負担比率（分子）の構造'!J$48</f>
        <v>-</v>
      </c>
      <c r="F60" s="280"/>
      <c r="G60" s="280"/>
      <c r="H60" s="280" t="str">
        <f>'将来負担比率（分子）の構造'!K$48</f>
        <v>-</v>
      </c>
      <c r="I60" s="280"/>
      <c r="J60" s="280"/>
      <c r="K60" s="280" t="str">
        <f>'将来負担比率（分子）の構造'!L$48</f>
        <v>-</v>
      </c>
      <c r="L60" s="280"/>
      <c r="M60" s="280"/>
      <c r="N60" s="280" t="str">
        <f>'将来負担比率（分子）の構造'!M$48</f>
        <v>-</v>
      </c>
      <c r="O60" s="280"/>
      <c r="P60" s="280"/>
    </row>
    <row r="61" spans="1:16" x14ac:dyDescent="0.2">
      <c r="A61" s="280" t="s">
        <v>72</v>
      </c>
      <c r="B61" s="280" t="str">
        <f>'将来負担比率（分子）の構造'!I$46</f>
        <v>-</v>
      </c>
      <c r="C61" s="280"/>
      <c r="D61" s="280"/>
      <c r="E61" s="280" t="str">
        <f>'将来負担比率（分子）の構造'!J$46</f>
        <v>-</v>
      </c>
      <c r="F61" s="280"/>
      <c r="G61" s="280"/>
      <c r="H61" s="280" t="str">
        <f>'将来負担比率（分子）の構造'!K$46</f>
        <v>-</v>
      </c>
      <c r="I61" s="280"/>
      <c r="J61" s="280"/>
      <c r="K61" s="280" t="str">
        <f>'将来負担比率（分子）の構造'!L$46</f>
        <v>-</v>
      </c>
      <c r="L61" s="280"/>
      <c r="M61" s="280"/>
      <c r="N61" s="280" t="str">
        <f>'将来負担比率（分子）の構造'!M$46</f>
        <v>-</v>
      </c>
      <c r="O61" s="280"/>
      <c r="P61" s="280"/>
    </row>
    <row r="62" spans="1:16" x14ac:dyDescent="0.2">
      <c r="A62" s="280" t="s">
        <v>73</v>
      </c>
      <c r="B62" s="280">
        <f>'将来負担比率（分子）の構造'!I$45</f>
        <v>1507</v>
      </c>
      <c r="C62" s="280"/>
      <c r="D62" s="280"/>
      <c r="E62" s="280">
        <f>'将来負担比率（分子）の構造'!J$45</f>
        <v>1422</v>
      </c>
      <c r="F62" s="280"/>
      <c r="G62" s="280"/>
      <c r="H62" s="280">
        <f>'将来負担比率（分子）の構造'!K$45</f>
        <v>1330</v>
      </c>
      <c r="I62" s="280"/>
      <c r="J62" s="280"/>
      <c r="K62" s="280">
        <f>'将来負担比率（分子）の構造'!L$45</f>
        <v>1329</v>
      </c>
      <c r="L62" s="280"/>
      <c r="M62" s="280"/>
      <c r="N62" s="280">
        <f>'将来負担比率（分子）の構造'!M$45</f>
        <v>1249</v>
      </c>
      <c r="O62" s="280"/>
      <c r="P62" s="280"/>
    </row>
    <row r="63" spans="1:16" x14ac:dyDescent="0.2">
      <c r="A63" s="280" t="s">
        <v>71</v>
      </c>
      <c r="B63" s="280">
        <f>'将来負担比率（分子）の構造'!I$44</f>
        <v>177</v>
      </c>
      <c r="C63" s="280"/>
      <c r="D63" s="280"/>
      <c r="E63" s="280">
        <f>'将来負担比率（分子）の構造'!J$44</f>
        <v>430</v>
      </c>
      <c r="F63" s="280"/>
      <c r="G63" s="280"/>
      <c r="H63" s="280">
        <f>'将来負担比率（分子）の構造'!K$44</f>
        <v>404</v>
      </c>
      <c r="I63" s="280"/>
      <c r="J63" s="280"/>
      <c r="K63" s="280">
        <f>'将来負担比率（分子）の構造'!L$44</f>
        <v>371</v>
      </c>
      <c r="L63" s="280"/>
      <c r="M63" s="280"/>
      <c r="N63" s="280">
        <f>'将来負担比率（分子）の構造'!M$44</f>
        <v>331</v>
      </c>
      <c r="O63" s="280"/>
      <c r="P63" s="280"/>
    </row>
    <row r="64" spans="1:16" x14ac:dyDescent="0.2">
      <c r="A64" s="280" t="s">
        <v>69</v>
      </c>
      <c r="B64" s="280">
        <f>'将来負担比率（分子）の構造'!I$43</f>
        <v>2165</v>
      </c>
      <c r="C64" s="280"/>
      <c r="D64" s="280"/>
      <c r="E64" s="280">
        <f>'将来負担比率（分子）の構造'!J$43</f>
        <v>1993</v>
      </c>
      <c r="F64" s="280"/>
      <c r="G64" s="280"/>
      <c r="H64" s="280">
        <f>'将来負担比率（分子）の構造'!K$43</f>
        <v>1829</v>
      </c>
      <c r="I64" s="280"/>
      <c r="J64" s="280"/>
      <c r="K64" s="280">
        <f>'将来負担比率（分子）の構造'!L$43</f>
        <v>1736</v>
      </c>
      <c r="L64" s="280"/>
      <c r="M64" s="280"/>
      <c r="N64" s="280">
        <f>'将来負担比率（分子）の構造'!M$43</f>
        <v>1578</v>
      </c>
      <c r="O64" s="280"/>
      <c r="P64" s="280"/>
    </row>
    <row r="65" spans="1:16" x14ac:dyDescent="0.2">
      <c r="A65" s="280" t="s">
        <v>68</v>
      </c>
      <c r="B65" s="280" t="str">
        <f>'将来負担比率（分子）の構造'!I$42</f>
        <v>-</v>
      </c>
      <c r="C65" s="280"/>
      <c r="D65" s="280"/>
      <c r="E65" s="280" t="str">
        <f>'将来負担比率（分子）の構造'!J$42</f>
        <v>-</v>
      </c>
      <c r="F65" s="280"/>
      <c r="G65" s="280"/>
      <c r="H65" s="280" t="str">
        <f>'将来負担比率（分子）の構造'!K$42</f>
        <v>-</v>
      </c>
      <c r="I65" s="280"/>
      <c r="J65" s="280"/>
      <c r="K65" s="280" t="str">
        <f>'将来負担比率（分子）の構造'!L$42</f>
        <v>-</v>
      </c>
      <c r="L65" s="280"/>
      <c r="M65" s="280"/>
      <c r="N65" s="280" t="str">
        <f>'将来負担比率（分子）の構造'!M$42</f>
        <v>-</v>
      </c>
      <c r="O65" s="280"/>
      <c r="P65" s="280"/>
    </row>
    <row r="66" spans="1:16" x14ac:dyDescent="0.2">
      <c r="A66" s="280" t="s">
        <v>53</v>
      </c>
      <c r="B66" s="280">
        <f>'将来負担比率（分子）の構造'!I$41</f>
        <v>7228</v>
      </c>
      <c r="C66" s="280"/>
      <c r="D66" s="280"/>
      <c r="E66" s="280">
        <f>'将来負担比率（分子）の構造'!J$41</f>
        <v>7275</v>
      </c>
      <c r="F66" s="280"/>
      <c r="G66" s="280"/>
      <c r="H66" s="280">
        <f>'将来負担比率（分子）の構造'!K$41</f>
        <v>7266</v>
      </c>
      <c r="I66" s="280"/>
      <c r="J66" s="280"/>
      <c r="K66" s="280">
        <f>'将来負担比率（分子）の構造'!L$41</f>
        <v>7293</v>
      </c>
      <c r="L66" s="280"/>
      <c r="M66" s="280"/>
      <c r="N66" s="280">
        <f>'将来負担比率（分子）の構造'!M$41</f>
        <v>7367</v>
      </c>
      <c r="O66" s="280"/>
      <c r="P66" s="280"/>
    </row>
    <row r="67" spans="1:16" x14ac:dyDescent="0.2">
      <c r="A67" s="280" t="s">
        <v>94</v>
      </c>
      <c r="B67" s="280" t="e">
        <f>NA()</f>
        <v>#N/A</v>
      </c>
      <c r="C67" s="280">
        <f>IF(ISNUMBER('将来負担比率（分子）の構造'!I$53),IF('将来負担比率（分子）の構造'!I$53&lt;0,0,'将来負担比率（分子）の構造'!I$53),NA())</f>
        <v>967</v>
      </c>
      <c r="D67" s="280" t="e">
        <f>NA()</f>
        <v>#N/A</v>
      </c>
      <c r="E67" s="280" t="e">
        <f>NA()</f>
        <v>#N/A</v>
      </c>
      <c r="F67" s="280">
        <f>IF(ISNUMBER('将来負担比率（分子）の構造'!J$53),IF('将来負担比率（分子）の構造'!J$53&lt;0,0,'将来負担比率（分子）の構造'!J$53),NA())</f>
        <v>630</v>
      </c>
      <c r="G67" s="280" t="e">
        <f>NA()</f>
        <v>#N/A</v>
      </c>
      <c r="H67" s="280" t="e">
        <f>NA()</f>
        <v>#N/A</v>
      </c>
      <c r="I67" s="280">
        <f>IF(ISNUMBER('将来負担比率（分子）の構造'!K$53),IF('将来負担比率（分子）の構造'!K$53&lt;0,0,'将来負担比率（分子）の構造'!K$53),NA())</f>
        <v>651</v>
      </c>
      <c r="J67" s="280" t="e">
        <f>NA()</f>
        <v>#N/A</v>
      </c>
      <c r="K67" s="280" t="e">
        <f>NA()</f>
        <v>#N/A</v>
      </c>
      <c r="L67" s="280">
        <f>IF(ISNUMBER('将来負担比率（分子）の構造'!L$53),IF('将来負担比率（分子）の構造'!L$53&lt;0,0,'将来負担比率（分子）の構造'!L$53),NA())</f>
        <v>482</v>
      </c>
      <c r="M67" s="280" t="e">
        <f>NA()</f>
        <v>#N/A</v>
      </c>
      <c r="N67" s="280" t="e">
        <f>NA()</f>
        <v>#N/A</v>
      </c>
      <c r="O67" s="280">
        <f>IF(ISNUMBER('将来負担比率（分子）の構造'!M$53),IF('将来負担比率（分子）の構造'!M$53&lt;0,0,'将来負担比率（分子）の構造'!M$53),NA())</f>
        <v>701</v>
      </c>
      <c r="P67" s="280" t="e">
        <f>NA()</f>
        <v>#N/A</v>
      </c>
    </row>
    <row r="70" spans="1:16" x14ac:dyDescent="0.2">
      <c r="A70" s="283" t="s">
        <v>123</v>
      </c>
      <c r="B70" s="283"/>
      <c r="C70" s="283"/>
      <c r="D70" s="283"/>
      <c r="E70" s="283"/>
      <c r="F70" s="283"/>
    </row>
    <row r="71" spans="1:16" x14ac:dyDescent="0.2">
      <c r="A71" s="282"/>
      <c r="B71" s="282" t="str">
        <f>基金残高に係る経年分析!F54</f>
        <v>R04</v>
      </c>
      <c r="C71" s="282" t="str">
        <f>基金残高に係る経年分析!G54</f>
        <v>R05</v>
      </c>
      <c r="D71" s="282" t="str">
        <f>基金残高に係る経年分析!H54</f>
        <v>R06</v>
      </c>
    </row>
    <row r="72" spans="1:16" x14ac:dyDescent="0.2">
      <c r="A72" s="282" t="s">
        <v>124</v>
      </c>
      <c r="B72" s="284">
        <f>基金残高に係る経年分析!F55</f>
        <v>1587</v>
      </c>
      <c r="C72" s="284">
        <f>基金残高に係る経年分析!G55</f>
        <v>1594</v>
      </c>
      <c r="D72" s="284">
        <f>基金残高に係る経年分析!H55</f>
        <v>1503</v>
      </c>
    </row>
    <row r="73" spans="1:16" x14ac:dyDescent="0.2">
      <c r="A73" s="282" t="s">
        <v>125</v>
      </c>
      <c r="B73" s="284">
        <f>基金残高に係る経年分析!F56</f>
        <v>149</v>
      </c>
      <c r="C73" s="284">
        <f>基金残高に係る経年分析!G56</f>
        <v>160</v>
      </c>
      <c r="D73" s="284">
        <f>基金残高に係る経年分析!H56</f>
        <v>97</v>
      </c>
    </row>
    <row r="74" spans="1:16" x14ac:dyDescent="0.2">
      <c r="A74" s="282" t="s">
        <v>127</v>
      </c>
      <c r="B74" s="284">
        <f>基金残高に係る経年分析!F57</f>
        <v>1223</v>
      </c>
      <c r="C74" s="284">
        <f>基金残高に係る経年分析!G57</f>
        <v>1286</v>
      </c>
      <c r="D74" s="284">
        <f>基金残高に係る経年分析!H57</f>
        <v>1205</v>
      </c>
    </row>
  </sheetData>
  <sheetProtection algorithmName="SHA-512" hashValue="NcSb+Esh4kh8gJqkaFCTu2cUruYqy6U6+fZg3RzxKli135WMuiy4PwLk7wnw1NtapQe4eZv46Zx54nWuVnR3ZA==" saltValue="pQyYuvxtOVZvsOO57sOjLg==" spinCount="100000" sheet="1" objects="1" scenarios="1"/>
  <phoneticPr fontId="5"/>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R22" sqref="R22:Y22"/>
    </sheetView>
  </sheetViews>
  <sheetFormatPr defaultColWidth="0" defaultRowHeight="11.25" customHeight="1" zeroHeight="1" x14ac:dyDescent="0.2"/>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38" customWidth="1"/>
    <col min="134" max="143" width="1.66406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35" t="s">
        <v>300</v>
      </c>
      <c r="DI1" s="536"/>
      <c r="DJ1" s="536"/>
      <c r="DK1" s="536"/>
      <c r="DL1" s="536"/>
      <c r="DM1" s="536"/>
      <c r="DN1" s="537"/>
      <c r="DO1" s="1"/>
      <c r="DP1" s="535" t="s">
        <v>301</v>
      </c>
      <c r="DQ1" s="536"/>
      <c r="DR1" s="536"/>
      <c r="DS1" s="536"/>
      <c r="DT1" s="536"/>
      <c r="DU1" s="536"/>
      <c r="DV1" s="536"/>
      <c r="DW1" s="536"/>
      <c r="DX1" s="536"/>
      <c r="DY1" s="536"/>
      <c r="DZ1" s="536"/>
      <c r="EA1" s="536"/>
      <c r="EB1" s="536"/>
      <c r="EC1" s="537"/>
      <c r="ED1" s="2"/>
      <c r="EE1" s="2"/>
      <c r="EF1" s="2"/>
      <c r="EG1" s="2"/>
      <c r="EH1" s="2"/>
      <c r="EI1" s="2"/>
      <c r="EJ1" s="2"/>
      <c r="EK1" s="2"/>
      <c r="EL1" s="2"/>
      <c r="EM1" s="2"/>
    </row>
    <row r="2" spans="2:143" ht="22.5" customHeight="1" x14ac:dyDescent="0.2">
      <c r="B2" s="40" t="s">
        <v>303</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323" t="s">
        <v>111</v>
      </c>
      <c r="C3" s="324"/>
      <c r="D3" s="324"/>
      <c r="E3" s="324"/>
      <c r="F3" s="324"/>
      <c r="G3" s="324"/>
      <c r="H3" s="324"/>
      <c r="I3" s="324"/>
      <c r="J3" s="324"/>
      <c r="K3" s="324"/>
      <c r="L3" s="324"/>
      <c r="M3" s="324"/>
      <c r="N3" s="324"/>
      <c r="O3" s="324"/>
      <c r="P3" s="324"/>
      <c r="Q3" s="324"/>
      <c r="R3" s="324"/>
      <c r="S3" s="324"/>
      <c r="T3" s="324"/>
      <c r="U3" s="324"/>
      <c r="V3" s="324"/>
      <c r="W3" s="324"/>
      <c r="X3" s="324"/>
      <c r="Y3" s="324"/>
      <c r="Z3" s="324"/>
      <c r="AA3" s="324"/>
      <c r="AB3" s="324"/>
      <c r="AC3" s="324"/>
      <c r="AD3" s="324"/>
      <c r="AE3" s="324"/>
      <c r="AF3" s="324"/>
      <c r="AG3" s="324"/>
      <c r="AH3" s="324"/>
      <c r="AI3" s="324"/>
      <c r="AJ3" s="324"/>
      <c r="AK3" s="324"/>
      <c r="AL3" s="324"/>
      <c r="AM3" s="324"/>
      <c r="AN3" s="324"/>
      <c r="AO3" s="324"/>
      <c r="AP3" s="323" t="s">
        <v>304</v>
      </c>
      <c r="AQ3" s="324"/>
      <c r="AR3" s="324"/>
      <c r="AS3" s="324"/>
      <c r="AT3" s="324"/>
      <c r="AU3" s="324"/>
      <c r="AV3" s="324"/>
      <c r="AW3" s="324"/>
      <c r="AX3" s="324"/>
      <c r="AY3" s="324"/>
      <c r="AZ3" s="324"/>
      <c r="BA3" s="324"/>
      <c r="BB3" s="324"/>
      <c r="BC3" s="324"/>
      <c r="BD3" s="324"/>
      <c r="BE3" s="324"/>
      <c r="BF3" s="324"/>
      <c r="BG3" s="324"/>
      <c r="BH3" s="324"/>
      <c r="BI3" s="324"/>
      <c r="BJ3" s="324"/>
      <c r="BK3" s="324"/>
      <c r="BL3" s="324"/>
      <c r="BM3" s="324"/>
      <c r="BN3" s="324"/>
      <c r="BO3" s="324"/>
      <c r="BP3" s="324"/>
      <c r="BQ3" s="324"/>
      <c r="BR3" s="324"/>
      <c r="BS3" s="324"/>
      <c r="BT3" s="324"/>
      <c r="BU3" s="324"/>
      <c r="BV3" s="324"/>
      <c r="BW3" s="324"/>
      <c r="BX3" s="324"/>
      <c r="BY3" s="324"/>
      <c r="BZ3" s="324"/>
      <c r="CA3" s="324"/>
      <c r="CB3" s="373"/>
      <c r="CD3" s="323" t="s">
        <v>305</v>
      </c>
      <c r="CE3" s="324"/>
      <c r="CF3" s="324"/>
      <c r="CG3" s="324"/>
      <c r="CH3" s="324"/>
      <c r="CI3" s="324"/>
      <c r="CJ3" s="324"/>
      <c r="CK3" s="324"/>
      <c r="CL3" s="324"/>
      <c r="CM3" s="324"/>
      <c r="CN3" s="324"/>
      <c r="CO3" s="324"/>
      <c r="CP3" s="324"/>
      <c r="CQ3" s="324"/>
      <c r="CR3" s="324"/>
      <c r="CS3" s="324"/>
      <c r="CT3" s="324"/>
      <c r="CU3" s="324"/>
      <c r="CV3" s="324"/>
      <c r="CW3" s="324"/>
      <c r="CX3" s="324"/>
      <c r="CY3" s="324"/>
      <c r="CZ3" s="324"/>
      <c r="DA3" s="324"/>
      <c r="DB3" s="324"/>
      <c r="DC3" s="324"/>
      <c r="DD3" s="324"/>
      <c r="DE3" s="324"/>
      <c r="DF3" s="324"/>
      <c r="DG3" s="324"/>
      <c r="DH3" s="324"/>
      <c r="DI3" s="324"/>
      <c r="DJ3" s="324"/>
      <c r="DK3" s="324"/>
      <c r="DL3" s="324"/>
      <c r="DM3" s="324"/>
      <c r="DN3" s="324"/>
      <c r="DO3" s="324"/>
      <c r="DP3" s="324"/>
      <c r="DQ3" s="324"/>
      <c r="DR3" s="324"/>
      <c r="DS3" s="324"/>
      <c r="DT3" s="324"/>
      <c r="DU3" s="324"/>
      <c r="DV3" s="324"/>
      <c r="DW3" s="324"/>
      <c r="DX3" s="324"/>
      <c r="DY3" s="324"/>
      <c r="DZ3" s="324"/>
      <c r="EA3" s="324"/>
      <c r="EB3" s="324"/>
      <c r="EC3" s="373"/>
    </row>
    <row r="4" spans="2:143" ht="11.25" customHeight="1" x14ac:dyDescent="0.2">
      <c r="B4" s="323" t="s">
        <v>7</v>
      </c>
      <c r="C4" s="324"/>
      <c r="D4" s="324"/>
      <c r="E4" s="324"/>
      <c r="F4" s="324"/>
      <c r="G4" s="324"/>
      <c r="H4" s="324"/>
      <c r="I4" s="324"/>
      <c r="J4" s="324"/>
      <c r="K4" s="324"/>
      <c r="L4" s="324"/>
      <c r="M4" s="324"/>
      <c r="N4" s="324"/>
      <c r="O4" s="324"/>
      <c r="P4" s="324"/>
      <c r="Q4" s="373"/>
      <c r="R4" s="323" t="s">
        <v>308</v>
      </c>
      <c r="S4" s="324"/>
      <c r="T4" s="324"/>
      <c r="U4" s="324"/>
      <c r="V4" s="324"/>
      <c r="W4" s="324"/>
      <c r="X4" s="324"/>
      <c r="Y4" s="373"/>
      <c r="Z4" s="323" t="s">
        <v>311</v>
      </c>
      <c r="AA4" s="324"/>
      <c r="AB4" s="324"/>
      <c r="AC4" s="373"/>
      <c r="AD4" s="323" t="s">
        <v>253</v>
      </c>
      <c r="AE4" s="324"/>
      <c r="AF4" s="324"/>
      <c r="AG4" s="324"/>
      <c r="AH4" s="324"/>
      <c r="AI4" s="324"/>
      <c r="AJ4" s="324"/>
      <c r="AK4" s="373"/>
      <c r="AL4" s="323" t="s">
        <v>311</v>
      </c>
      <c r="AM4" s="324"/>
      <c r="AN4" s="324"/>
      <c r="AO4" s="373"/>
      <c r="AP4" s="538" t="s">
        <v>314</v>
      </c>
      <c r="AQ4" s="538"/>
      <c r="AR4" s="538"/>
      <c r="AS4" s="538"/>
      <c r="AT4" s="538"/>
      <c r="AU4" s="538"/>
      <c r="AV4" s="538"/>
      <c r="AW4" s="538"/>
      <c r="AX4" s="538"/>
      <c r="AY4" s="538"/>
      <c r="AZ4" s="538"/>
      <c r="BA4" s="538"/>
      <c r="BB4" s="538"/>
      <c r="BC4" s="538"/>
      <c r="BD4" s="538"/>
      <c r="BE4" s="538"/>
      <c r="BF4" s="538"/>
      <c r="BG4" s="538" t="s">
        <v>286</v>
      </c>
      <c r="BH4" s="538"/>
      <c r="BI4" s="538"/>
      <c r="BJ4" s="538"/>
      <c r="BK4" s="538"/>
      <c r="BL4" s="538"/>
      <c r="BM4" s="538"/>
      <c r="BN4" s="538"/>
      <c r="BO4" s="538" t="s">
        <v>311</v>
      </c>
      <c r="BP4" s="538"/>
      <c r="BQ4" s="538"/>
      <c r="BR4" s="538"/>
      <c r="BS4" s="538" t="s">
        <v>315</v>
      </c>
      <c r="BT4" s="538"/>
      <c r="BU4" s="538"/>
      <c r="BV4" s="538"/>
      <c r="BW4" s="538"/>
      <c r="BX4" s="538"/>
      <c r="BY4" s="538"/>
      <c r="BZ4" s="538"/>
      <c r="CA4" s="538"/>
      <c r="CB4" s="538"/>
      <c r="CD4" s="323" t="s">
        <v>316</v>
      </c>
      <c r="CE4" s="324"/>
      <c r="CF4" s="324"/>
      <c r="CG4" s="324"/>
      <c r="CH4" s="324"/>
      <c r="CI4" s="324"/>
      <c r="CJ4" s="324"/>
      <c r="CK4" s="324"/>
      <c r="CL4" s="324"/>
      <c r="CM4" s="324"/>
      <c r="CN4" s="324"/>
      <c r="CO4" s="324"/>
      <c r="CP4" s="324"/>
      <c r="CQ4" s="324"/>
      <c r="CR4" s="324"/>
      <c r="CS4" s="324"/>
      <c r="CT4" s="324"/>
      <c r="CU4" s="324"/>
      <c r="CV4" s="324"/>
      <c r="CW4" s="324"/>
      <c r="CX4" s="324"/>
      <c r="CY4" s="324"/>
      <c r="CZ4" s="324"/>
      <c r="DA4" s="324"/>
      <c r="DB4" s="324"/>
      <c r="DC4" s="324"/>
      <c r="DD4" s="324"/>
      <c r="DE4" s="324"/>
      <c r="DF4" s="324"/>
      <c r="DG4" s="324"/>
      <c r="DH4" s="324"/>
      <c r="DI4" s="324"/>
      <c r="DJ4" s="324"/>
      <c r="DK4" s="324"/>
      <c r="DL4" s="324"/>
      <c r="DM4" s="324"/>
      <c r="DN4" s="324"/>
      <c r="DO4" s="324"/>
      <c r="DP4" s="324"/>
      <c r="DQ4" s="324"/>
      <c r="DR4" s="324"/>
      <c r="DS4" s="324"/>
      <c r="DT4" s="324"/>
      <c r="DU4" s="324"/>
      <c r="DV4" s="324"/>
      <c r="DW4" s="324"/>
      <c r="DX4" s="324"/>
      <c r="DY4" s="324"/>
      <c r="DZ4" s="324"/>
      <c r="EA4" s="324"/>
      <c r="EB4" s="324"/>
      <c r="EC4" s="373"/>
    </row>
    <row r="5" spans="2:143" ht="11.25" customHeight="1" x14ac:dyDescent="0.2">
      <c r="B5" s="539" t="s">
        <v>310</v>
      </c>
      <c r="C5" s="540"/>
      <c r="D5" s="540"/>
      <c r="E5" s="540"/>
      <c r="F5" s="540"/>
      <c r="G5" s="540"/>
      <c r="H5" s="540"/>
      <c r="I5" s="540"/>
      <c r="J5" s="540"/>
      <c r="K5" s="540"/>
      <c r="L5" s="540"/>
      <c r="M5" s="540"/>
      <c r="N5" s="540"/>
      <c r="O5" s="540"/>
      <c r="P5" s="540"/>
      <c r="Q5" s="541"/>
      <c r="R5" s="542">
        <v>1595513</v>
      </c>
      <c r="S5" s="543"/>
      <c r="T5" s="543"/>
      <c r="U5" s="543"/>
      <c r="V5" s="543"/>
      <c r="W5" s="543"/>
      <c r="X5" s="543"/>
      <c r="Y5" s="544"/>
      <c r="Z5" s="545">
        <v>16.600000000000001</v>
      </c>
      <c r="AA5" s="545"/>
      <c r="AB5" s="545"/>
      <c r="AC5" s="545"/>
      <c r="AD5" s="546">
        <v>1595513</v>
      </c>
      <c r="AE5" s="546"/>
      <c r="AF5" s="546"/>
      <c r="AG5" s="546"/>
      <c r="AH5" s="546"/>
      <c r="AI5" s="546"/>
      <c r="AJ5" s="546"/>
      <c r="AK5" s="546"/>
      <c r="AL5" s="547">
        <v>29.3</v>
      </c>
      <c r="AM5" s="548"/>
      <c r="AN5" s="548"/>
      <c r="AO5" s="549"/>
      <c r="AP5" s="539" t="s">
        <v>318</v>
      </c>
      <c r="AQ5" s="540"/>
      <c r="AR5" s="540"/>
      <c r="AS5" s="540"/>
      <c r="AT5" s="540"/>
      <c r="AU5" s="540"/>
      <c r="AV5" s="540"/>
      <c r="AW5" s="540"/>
      <c r="AX5" s="540"/>
      <c r="AY5" s="540"/>
      <c r="AZ5" s="540"/>
      <c r="BA5" s="540"/>
      <c r="BB5" s="540"/>
      <c r="BC5" s="540"/>
      <c r="BD5" s="540"/>
      <c r="BE5" s="540"/>
      <c r="BF5" s="541"/>
      <c r="BG5" s="550">
        <v>1587725</v>
      </c>
      <c r="BH5" s="329"/>
      <c r="BI5" s="329"/>
      <c r="BJ5" s="329"/>
      <c r="BK5" s="329"/>
      <c r="BL5" s="329"/>
      <c r="BM5" s="329"/>
      <c r="BN5" s="551"/>
      <c r="BO5" s="552">
        <v>99.5</v>
      </c>
      <c r="BP5" s="552"/>
      <c r="BQ5" s="552"/>
      <c r="BR5" s="552"/>
      <c r="BS5" s="553" t="s">
        <v>197</v>
      </c>
      <c r="BT5" s="553"/>
      <c r="BU5" s="553"/>
      <c r="BV5" s="553"/>
      <c r="BW5" s="553"/>
      <c r="BX5" s="553"/>
      <c r="BY5" s="553"/>
      <c r="BZ5" s="553"/>
      <c r="CA5" s="553"/>
      <c r="CB5" s="554"/>
      <c r="CD5" s="323" t="s">
        <v>314</v>
      </c>
      <c r="CE5" s="324"/>
      <c r="CF5" s="324"/>
      <c r="CG5" s="324"/>
      <c r="CH5" s="324"/>
      <c r="CI5" s="324"/>
      <c r="CJ5" s="324"/>
      <c r="CK5" s="324"/>
      <c r="CL5" s="324"/>
      <c r="CM5" s="324"/>
      <c r="CN5" s="324"/>
      <c r="CO5" s="324"/>
      <c r="CP5" s="324"/>
      <c r="CQ5" s="373"/>
      <c r="CR5" s="323" t="s">
        <v>321</v>
      </c>
      <c r="CS5" s="324"/>
      <c r="CT5" s="324"/>
      <c r="CU5" s="324"/>
      <c r="CV5" s="324"/>
      <c r="CW5" s="324"/>
      <c r="CX5" s="324"/>
      <c r="CY5" s="373"/>
      <c r="CZ5" s="323" t="s">
        <v>311</v>
      </c>
      <c r="DA5" s="324"/>
      <c r="DB5" s="324"/>
      <c r="DC5" s="373"/>
      <c r="DD5" s="323" t="s">
        <v>322</v>
      </c>
      <c r="DE5" s="324"/>
      <c r="DF5" s="324"/>
      <c r="DG5" s="324"/>
      <c r="DH5" s="324"/>
      <c r="DI5" s="324"/>
      <c r="DJ5" s="324"/>
      <c r="DK5" s="324"/>
      <c r="DL5" s="324"/>
      <c r="DM5" s="324"/>
      <c r="DN5" s="324"/>
      <c r="DO5" s="324"/>
      <c r="DP5" s="373"/>
      <c r="DQ5" s="323" t="s">
        <v>324</v>
      </c>
      <c r="DR5" s="324"/>
      <c r="DS5" s="324"/>
      <c r="DT5" s="324"/>
      <c r="DU5" s="324"/>
      <c r="DV5" s="324"/>
      <c r="DW5" s="324"/>
      <c r="DX5" s="324"/>
      <c r="DY5" s="324"/>
      <c r="DZ5" s="324"/>
      <c r="EA5" s="324"/>
      <c r="EB5" s="324"/>
      <c r="EC5" s="373"/>
    </row>
    <row r="6" spans="2:143" ht="11.25" customHeight="1" x14ac:dyDescent="0.2">
      <c r="B6" s="557" t="s">
        <v>325</v>
      </c>
      <c r="C6" s="455"/>
      <c r="D6" s="455"/>
      <c r="E6" s="455"/>
      <c r="F6" s="455"/>
      <c r="G6" s="455"/>
      <c r="H6" s="455"/>
      <c r="I6" s="455"/>
      <c r="J6" s="455"/>
      <c r="K6" s="455"/>
      <c r="L6" s="455"/>
      <c r="M6" s="455"/>
      <c r="N6" s="455"/>
      <c r="O6" s="455"/>
      <c r="P6" s="455"/>
      <c r="Q6" s="558"/>
      <c r="R6" s="550">
        <v>139230</v>
      </c>
      <c r="S6" s="329"/>
      <c r="T6" s="329"/>
      <c r="U6" s="329"/>
      <c r="V6" s="329"/>
      <c r="W6" s="329"/>
      <c r="X6" s="329"/>
      <c r="Y6" s="551"/>
      <c r="Z6" s="552">
        <v>1.4</v>
      </c>
      <c r="AA6" s="552"/>
      <c r="AB6" s="552"/>
      <c r="AC6" s="552"/>
      <c r="AD6" s="553">
        <v>139230</v>
      </c>
      <c r="AE6" s="553"/>
      <c r="AF6" s="553"/>
      <c r="AG6" s="553"/>
      <c r="AH6" s="553"/>
      <c r="AI6" s="553"/>
      <c r="AJ6" s="553"/>
      <c r="AK6" s="553"/>
      <c r="AL6" s="559">
        <v>2.6</v>
      </c>
      <c r="AM6" s="335"/>
      <c r="AN6" s="335"/>
      <c r="AO6" s="560"/>
      <c r="AP6" s="557" t="s">
        <v>102</v>
      </c>
      <c r="AQ6" s="455"/>
      <c r="AR6" s="455"/>
      <c r="AS6" s="455"/>
      <c r="AT6" s="455"/>
      <c r="AU6" s="455"/>
      <c r="AV6" s="455"/>
      <c r="AW6" s="455"/>
      <c r="AX6" s="455"/>
      <c r="AY6" s="455"/>
      <c r="AZ6" s="455"/>
      <c r="BA6" s="455"/>
      <c r="BB6" s="455"/>
      <c r="BC6" s="455"/>
      <c r="BD6" s="455"/>
      <c r="BE6" s="455"/>
      <c r="BF6" s="558"/>
      <c r="BG6" s="550">
        <v>1587725</v>
      </c>
      <c r="BH6" s="329"/>
      <c r="BI6" s="329"/>
      <c r="BJ6" s="329"/>
      <c r="BK6" s="329"/>
      <c r="BL6" s="329"/>
      <c r="BM6" s="329"/>
      <c r="BN6" s="551"/>
      <c r="BO6" s="552">
        <v>99.5</v>
      </c>
      <c r="BP6" s="552"/>
      <c r="BQ6" s="552"/>
      <c r="BR6" s="552"/>
      <c r="BS6" s="553" t="s">
        <v>197</v>
      </c>
      <c r="BT6" s="553"/>
      <c r="BU6" s="553"/>
      <c r="BV6" s="553"/>
      <c r="BW6" s="553"/>
      <c r="BX6" s="553"/>
      <c r="BY6" s="553"/>
      <c r="BZ6" s="553"/>
      <c r="CA6" s="553"/>
      <c r="CB6" s="554"/>
      <c r="CD6" s="539" t="s">
        <v>326</v>
      </c>
      <c r="CE6" s="540"/>
      <c r="CF6" s="540"/>
      <c r="CG6" s="540"/>
      <c r="CH6" s="540"/>
      <c r="CI6" s="540"/>
      <c r="CJ6" s="540"/>
      <c r="CK6" s="540"/>
      <c r="CL6" s="540"/>
      <c r="CM6" s="540"/>
      <c r="CN6" s="540"/>
      <c r="CO6" s="540"/>
      <c r="CP6" s="540"/>
      <c r="CQ6" s="541"/>
      <c r="CR6" s="550">
        <v>102603</v>
      </c>
      <c r="CS6" s="329"/>
      <c r="CT6" s="329"/>
      <c r="CU6" s="329"/>
      <c r="CV6" s="329"/>
      <c r="CW6" s="329"/>
      <c r="CX6" s="329"/>
      <c r="CY6" s="551"/>
      <c r="CZ6" s="547">
        <v>1.1000000000000001</v>
      </c>
      <c r="DA6" s="548"/>
      <c r="DB6" s="548"/>
      <c r="DC6" s="561"/>
      <c r="DD6" s="555" t="s">
        <v>197</v>
      </c>
      <c r="DE6" s="329"/>
      <c r="DF6" s="329"/>
      <c r="DG6" s="329"/>
      <c r="DH6" s="329"/>
      <c r="DI6" s="329"/>
      <c r="DJ6" s="329"/>
      <c r="DK6" s="329"/>
      <c r="DL6" s="329"/>
      <c r="DM6" s="329"/>
      <c r="DN6" s="329"/>
      <c r="DO6" s="329"/>
      <c r="DP6" s="551"/>
      <c r="DQ6" s="555">
        <v>102603</v>
      </c>
      <c r="DR6" s="329"/>
      <c r="DS6" s="329"/>
      <c r="DT6" s="329"/>
      <c r="DU6" s="329"/>
      <c r="DV6" s="329"/>
      <c r="DW6" s="329"/>
      <c r="DX6" s="329"/>
      <c r="DY6" s="329"/>
      <c r="DZ6" s="329"/>
      <c r="EA6" s="329"/>
      <c r="EB6" s="329"/>
      <c r="EC6" s="556"/>
    </row>
    <row r="7" spans="2:143" ht="11.25" customHeight="1" x14ac:dyDescent="0.2">
      <c r="B7" s="557" t="s">
        <v>41</v>
      </c>
      <c r="C7" s="455"/>
      <c r="D7" s="455"/>
      <c r="E7" s="455"/>
      <c r="F7" s="455"/>
      <c r="G7" s="455"/>
      <c r="H7" s="455"/>
      <c r="I7" s="455"/>
      <c r="J7" s="455"/>
      <c r="K7" s="455"/>
      <c r="L7" s="455"/>
      <c r="M7" s="455"/>
      <c r="N7" s="455"/>
      <c r="O7" s="455"/>
      <c r="P7" s="455"/>
      <c r="Q7" s="558"/>
      <c r="R7" s="550">
        <v>296</v>
      </c>
      <c r="S7" s="329"/>
      <c r="T7" s="329"/>
      <c r="U7" s="329"/>
      <c r="V7" s="329"/>
      <c r="W7" s="329"/>
      <c r="X7" s="329"/>
      <c r="Y7" s="551"/>
      <c r="Z7" s="552">
        <v>0</v>
      </c>
      <c r="AA7" s="552"/>
      <c r="AB7" s="552"/>
      <c r="AC7" s="552"/>
      <c r="AD7" s="553">
        <v>296</v>
      </c>
      <c r="AE7" s="553"/>
      <c r="AF7" s="553"/>
      <c r="AG7" s="553"/>
      <c r="AH7" s="553"/>
      <c r="AI7" s="553"/>
      <c r="AJ7" s="553"/>
      <c r="AK7" s="553"/>
      <c r="AL7" s="559">
        <v>0</v>
      </c>
      <c r="AM7" s="335"/>
      <c r="AN7" s="335"/>
      <c r="AO7" s="560"/>
      <c r="AP7" s="557" t="s">
        <v>327</v>
      </c>
      <c r="AQ7" s="455"/>
      <c r="AR7" s="455"/>
      <c r="AS7" s="455"/>
      <c r="AT7" s="455"/>
      <c r="AU7" s="455"/>
      <c r="AV7" s="455"/>
      <c r="AW7" s="455"/>
      <c r="AX7" s="455"/>
      <c r="AY7" s="455"/>
      <c r="AZ7" s="455"/>
      <c r="BA7" s="455"/>
      <c r="BB7" s="455"/>
      <c r="BC7" s="455"/>
      <c r="BD7" s="455"/>
      <c r="BE7" s="455"/>
      <c r="BF7" s="558"/>
      <c r="BG7" s="550">
        <v>339306</v>
      </c>
      <c r="BH7" s="329"/>
      <c r="BI7" s="329"/>
      <c r="BJ7" s="329"/>
      <c r="BK7" s="329"/>
      <c r="BL7" s="329"/>
      <c r="BM7" s="329"/>
      <c r="BN7" s="551"/>
      <c r="BO7" s="552">
        <v>21.3</v>
      </c>
      <c r="BP7" s="552"/>
      <c r="BQ7" s="552"/>
      <c r="BR7" s="552"/>
      <c r="BS7" s="553" t="s">
        <v>197</v>
      </c>
      <c r="BT7" s="553"/>
      <c r="BU7" s="553"/>
      <c r="BV7" s="553"/>
      <c r="BW7" s="553"/>
      <c r="BX7" s="553"/>
      <c r="BY7" s="553"/>
      <c r="BZ7" s="553"/>
      <c r="CA7" s="553"/>
      <c r="CB7" s="554"/>
      <c r="CD7" s="557" t="s">
        <v>330</v>
      </c>
      <c r="CE7" s="455"/>
      <c r="CF7" s="455"/>
      <c r="CG7" s="455"/>
      <c r="CH7" s="455"/>
      <c r="CI7" s="455"/>
      <c r="CJ7" s="455"/>
      <c r="CK7" s="455"/>
      <c r="CL7" s="455"/>
      <c r="CM7" s="455"/>
      <c r="CN7" s="455"/>
      <c r="CO7" s="455"/>
      <c r="CP7" s="455"/>
      <c r="CQ7" s="558"/>
      <c r="CR7" s="550">
        <v>1370475</v>
      </c>
      <c r="CS7" s="329"/>
      <c r="CT7" s="329"/>
      <c r="CU7" s="329"/>
      <c r="CV7" s="329"/>
      <c r="CW7" s="329"/>
      <c r="CX7" s="329"/>
      <c r="CY7" s="551"/>
      <c r="CZ7" s="552">
        <v>15.2</v>
      </c>
      <c r="DA7" s="552"/>
      <c r="DB7" s="552"/>
      <c r="DC7" s="552"/>
      <c r="DD7" s="555">
        <v>74802</v>
      </c>
      <c r="DE7" s="329"/>
      <c r="DF7" s="329"/>
      <c r="DG7" s="329"/>
      <c r="DH7" s="329"/>
      <c r="DI7" s="329"/>
      <c r="DJ7" s="329"/>
      <c r="DK7" s="329"/>
      <c r="DL7" s="329"/>
      <c r="DM7" s="329"/>
      <c r="DN7" s="329"/>
      <c r="DO7" s="329"/>
      <c r="DP7" s="551"/>
      <c r="DQ7" s="555">
        <v>1151162</v>
      </c>
      <c r="DR7" s="329"/>
      <c r="DS7" s="329"/>
      <c r="DT7" s="329"/>
      <c r="DU7" s="329"/>
      <c r="DV7" s="329"/>
      <c r="DW7" s="329"/>
      <c r="DX7" s="329"/>
      <c r="DY7" s="329"/>
      <c r="DZ7" s="329"/>
      <c r="EA7" s="329"/>
      <c r="EB7" s="329"/>
      <c r="EC7" s="556"/>
    </row>
    <row r="8" spans="2:143" ht="11.25" customHeight="1" x14ac:dyDescent="0.2">
      <c r="B8" s="557" t="s">
        <v>331</v>
      </c>
      <c r="C8" s="455"/>
      <c r="D8" s="455"/>
      <c r="E8" s="455"/>
      <c r="F8" s="455"/>
      <c r="G8" s="455"/>
      <c r="H8" s="455"/>
      <c r="I8" s="455"/>
      <c r="J8" s="455"/>
      <c r="K8" s="455"/>
      <c r="L8" s="455"/>
      <c r="M8" s="455"/>
      <c r="N8" s="455"/>
      <c r="O8" s="455"/>
      <c r="P8" s="455"/>
      <c r="Q8" s="558"/>
      <c r="R8" s="550">
        <v>3555</v>
      </c>
      <c r="S8" s="329"/>
      <c r="T8" s="329"/>
      <c r="U8" s="329"/>
      <c r="V8" s="329"/>
      <c r="W8" s="329"/>
      <c r="X8" s="329"/>
      <c r="Y8" s="551"/>
      <c r="Z8" s="552">
        <v>0</v>
      </c>
      <c r="AA8" s="552"/>
      <c r="AB8" s="552"/>
      <c r="AC8" s="552"/>
      <c r="AD8" s="553">
        <v>3555</v>
      </c>
      <c r="AE8" s="553"/>
      <c r="AF8" s="553"/>
      <c r="AG8" s="553"/>
      <c r="AH8" s="553"/>
      <c r="AI8" s="553"/>
      <c r="AJ8" s="553"/>
      <c r="AK8" s="553"/>
      <c r="AL8" s="559">
        <v>0.1</v>
      </c>
      <c r="AM8" s="335"/>
      <c r="AN8" s="335"/>
      <c r="AO8" s="560"/>
      <c r="AP8" s="557" t="s">
        <v>120</v>
      </c>
      <c r="AQ8" s="455"/>
      <c r="AR8" s="455"/>
      <c r="AS8" s="455"/>
      <c r="AT8" s="455"/>
      <c r="AU8" s="455"/>
      <c r="AV8" s="455"/>
      <c r="AW8" s="455"/>
      <c r="AX8" s="455"/>
      <c r="AY8" s="455"/>
      <c r="AZ8" s="455"/>
      <c r="BA8" s="455"/>
      <c r="BB8" s="455"/>
      <c r="BC8" s="455"/>
      <c r="BD8" s="455"/>
      <c r="BE8" s="455"/>
      <c r="BF8" s="558"/>
      <c r="BG8" s="550">
        <v>14999</v>
      </c>
      <c r="BH8" s="329"/>
      <c r="BI8" s="329"/>
      <c r="BJ8" s="329"/>
      <c r="BK8" s="329"/>
      <c r="BL8" s="329"/>
      <c r="BM8" s="329"/>
      <c r="BN8" s="551"/>
      <c r="BO8" s="552">
        <v>0.9</v>
      </c>
      <c r="BP8" s="552"/>
      <c r="BQ8" s="552"/>
      <c r="BR8" s="552"/>
      <c r="BS8" s="553" t="s">
        <v>197</v>
      </c>
      <c r="BT8" s="553"/>
      <c r="BU8" s="553"/>
      <c r="BV8" s="553"/>
      <c r="BW8" s="553"/>
      <c r="BX8" s="553"/>
      <c r="BY8" s="553"/>
      <c r="BZ8" s="553"/>
      <c r="CA8" s="553"/>
      <c r="CB8" s="554"/>
      <c r="CD8" s="557" t="s">
        <v>334</v>
      </c>
      <c r="CE8" s="455"/>
      <c r="CF8" s="455"/>
      <c r="CG8" s="455"/>
      <c r="CH8" s="455"/>
      <c r="CI8" s="455"/>
      <c r="CJ8" s="455"/>
      <c r="CK8" s="455"/>
      <c r="CL8" s="455"/>
      <c r="CM8" s="455"/>
      <c r="CN8" s="455"/>
      <c r="CO8" s="455"/>
      <c r="CP8" s="455"/>
      <c r="CQ8" s="558"/>
      <c r="CR8" s="550">
        <v>2710173</v>
      </c>
      <c r="CS8" s="329"/>
      <c r="CT8" s="329"/>
      <c r="CU8" s="329"/>
      <c r="CV8" s="329"/>
      <c r="CW8" s="329"/>
      <c r="CX8" s="329"/>
      <c r="CY8" s="551"/>
      <c r="CZ8" s="552">
        <v>30.1</v>
      </c>
      <c r="DA8" s="552"/>
      <c r="DB8" s="552"/>
      <c r="DC8" s="552"/>
      <c r="DD8" s="555">
        <v>9519</v>
      </c>
      <c r="DE8" s="329"/>
      <c r="DF8" s="329"/>
      <c r="DG8" s="329"/>
      <c r="DH8" s="329"/>
      <c r="DI8" s="329"/>
      <c r="DJ8" s="329"/>
      <c r="DK8" s="329"/>
      <c r="DL8" s="329"/>
      <c r="DM8" s="329"/>
      <c r="DN8" s="329"/>
      <c r="DO8" s="329"/>
      <c r="DP8" s="551"/>
      <c r="DQ8" s="555">
        <v>1537346</v>
      </c>
      <c r="DR8" s="329"/>
      <c r="DS8" s="329"/>
      <c r="DT8" s="329"/>
      <c r="DU8" s="329"/>
      <c r="DV8" s="329"/>
      <c r="DW8" s="329"/>
      <c r="DX8" s="329"/>
      <c r="DY8" s="329"/>
      <c r="DZ8" s="329"/>
      <c r="EA8" s="329"/>
      <c r="EB8" s="329"/>
      <c r="EC8" s="556"/>
    </row>
    <row r="9" spans="2:143" ht="11.25" customHeight="1" x14ac:dyDescent="0.2">
      <c r="B9" s="557" t="s">
        <v>333</v>
      </c>
      <c r="C9" s="455"/>
      <c r="D9" s="455"/>
      <c r="E9" s="455"/>
      <c r="F9" s="455"/>
      <c r="G9" s="455"/>
      <c r="H9" s="455"/>
      <c r="I9" s="455"/>
      <c r="J9" s="455"/>
      <c r="K9" s="455"/>
      <c r="L9" s="455"/>
      <c r="M9" s="455"/>
      <c r="N9" s="455"/>
      <c r="O9" s="455"/>
      <c r="P9" s="455"/>
      <c r="Q9" s="558"/>
      <c r="R9" s="550">
        <v>4880</v>
      </c>
      <c r="S9" s="329"/>
      <c r="T9" s="329"/>
      <c r="U9" s="329"/>
      <c r="V9" s="329"/>
      <c r="W9" s="329"/>
      <c r="X9" s="329"/>
      <c r="Y9" s="551"/>
      <c r="Z9" s="552">
        <v>0.1</v>
      </c>
      <c r="AA9" s="552"/>
      <c r="AB9" s="552"/>
      <c r="AC9" s="552"/>
      <c r="AD9" s="553">
        <v>4880</v>
      </c>
      <c r="AE9" s="553"/>
      <c r="AF9" s="553"/>
      <c r="AG9" s="553"/>
      <c r="AH9" s="553"/>
      <c r="AI9" s="553"/>
      <c r="AJ9" s="553"/>
      <c r="AK9" s="553"/>
      <c r="AL9" s="559">
        <v>0.1</v>
      </c>
      <c r="AM9" s="335"/>
      <c r="AN9" s="335"/>
      <c r="AO9" s="560"/>
      <c r="AP9" s="557" t="s">
        <v>335</v>
      </c>
      <c r="AQ9" s="455"/>
      <c r="AR9" s="455"/>
      <c r="AS9" s="455"/>
      <c r="AT9" s="455"/>
      <c r="AU9" s="455"/>
      <c r="AV9" s="455"/>
      <c r="AW9" s="455"/>
      <c r="AX9" s="455"/>
      <c r="AY9" s="455"/>
      <c r="AZ9" s="455"/>
      <c r="BA9" s="455"/>
      <c r="BB9" s="455"/>
      <c r="BC9" s="455"/>
      <c r="BD9" s="455"/>
      <c r="BE9" s="455"/>
      <c r="BF9" s="558"/>
      <c r="BG9" s="550">
        <v>287465</v>
      </c>
      <c r="BH9" s="329"/>
      <c r="BI9" s="329"/>
      <c r="BJ9" s="329"/>
      <c r="BK9" s="329"/>
      <c r="BL9" s="329"/>
      <c r="BM9" s="329"/>
      <c r="BN9" s="551"/>
      <c r="BO9" s="552">
        <v>18</v>
      </c>
      <c r="BP9" s="552"/>
      <c r="BQ9" s="552"/>
      <c r="BR9" s="552"/>
      <c r="BS9" s="553" t="s">
        <v>197</v>
      </c>
      <c r="BT9" s="553"/>
      <c r="BU9" s="553"/>
      <c r="BV9" s="553"/>
      <c r="BW9" s="553"/>
      <c r="BX9" s="553"/>
      <c r="BY9" s="553"/>
      <c r="BZ9" s="553"/>
      <c r="CA9" s="553"/>
      <c r="CB9" s="554"/>
      <c r="CD9" s="557" t="s">
        <v>338</v>
      </c>
      <c r="CE9" s="455"/>
      <c r="CF9" s="455"/>
      <c r="CG9" s="455"/>
      <c r="CH9" s="455"/>
      <c r="CI9" s="455"/>
      <c r="CJ9" s="455"/>
      <c r="CK9" s="455"/>
      <c r="CL9" s="455"/>
      <c r="CM9" s="455"/>
      <c r="CN9" s="455"/>
      <c r="CO9" s="455"/>
      <c r="CP9" s="455"/>
      <c r="CQ9" s="558"/>
      <c r="CR9" s="550">
        <v>570655</v>
      </c>
      <c r="CS9" s="329"/>
      <c r="CT9" s="329"/>
      <c r="CU9" s="329"/>
      <c r="CV9" s="329"/>
      <c r="CW9" s="329"/>
      <c r="CX9" s="329"/>
      <c r="CY9" s="551"/>
      <c r="CZ9" s="552">
        <v>6.3</v>
      </c>
      <c r="DA9" s="552"/>
      <c r="DB9" s="552"/>
      <c r="DC9" s="552"/>
      <c r="DD9" s="555">
        <v>6724</v>
      </c>
      <c r="DE9" s="329"/>
      <c r="DF9" s="329"/>
      <c r="DG9" s="329"/>
      <c r="DH9" s="329"/>
      <c r="DI9" s="329"/>
      <c r="DJ9" s="329"/>
      <c r="DK9" s="329"/>
      <c r="DL9" s="329"/>
      <c r="DM9" s="329"/>
      <c r="DN9" s="329"/>
      <c r="DO9" s="329"/>
      <c r="DP9" s="551"/>
      <c r="DQ9" s="555">
        <v>535688</v>
      </c>
      <c r="DR9" s="329"/>
      <c r="DS9" s="329"/>
      <c r="DT9" s="329"/>
      <c r="DU9" s="329"/>
      <c r="DV9" s="329"/>
      <c r="DW9" s="329"/>
      <c r="DX9" s="329"/>
      <c r="DY9" s="329"/>
      <c r="DZ9" s="329"/>
      <c r="EA9" s="329"/>
      <c r="EB9" s="329"/>
      <c r="EC9" s="556"/>
    </row>
    <row r="10" spans="2:143" ht="11.25" customHeight="1" x14ac:dyDescent="0.2">
      <c r="B10" s="557" t="s">
        <v>126</v>
      </c>
      <c r="C10" s="455"/>
      <c r="D10" s="455"/>
      <c r="E10" s="455"/>
      <c r="F10" s="455"/>
      <c r="G10" s="455"/>
      <c r="H10" s="455"/>
      <c r="I10" s="455"/>
      <c r="J10" s="455"/>
      <c r="K10" s="455"/>
      <c r="L10" s="455"/>
      <c r="M10" s="455"/>
      <c r="N10" s="455"/>
      <c r="O10" s="455"/>
      <c r="P10" s="455"/>
      <c r="Q10" s="558"/>
      <c r="R10" s="550" t="s">
        <v>197</v>
      </c>
      <c r="S10" s="329"/>
      <c r="T10" s="329"/>
      <c r="U10" s="329"/>
      <c r="V10" s="329"/>
      <c r="W10" s="329"/>
      <c r="X10" s="329"/>
      <c r="Y10" s="551"/>
      <c r="Z10" s="552" t="s">
        <v>197</v>
      </c>
      <c r="AA10" s="552"/>
      <c r="AB10" s="552"/>
      <c r="AC10" s="552"/>
      <c r="AD10" s="553" t="s">
        <v>197</v>
      </c>
      <c r="AE10" s="553"/>
      <c r="AF10" s="553"/>
      <c r="AG10" s="553"/>
      <c r="AH10" s="553"/>
      <c r="AI10" s="553"/>
      <c r="AJ10" s="553"/>
      <c r="AK10" s="553"/>
      <c r="AL10" s="559" t="s">
        <v>197</v>
      </c>
      <c r="AM10" s="335"/>
      <c r="AN10" s="335"/>
      <c r="AO10" s="560"/>
      <c r="AP10" s="557" t="s">
        <v>187</v>
      </c>
      <c r="AQ10" s="455"/>
      <c r="AR10" s="455"/>
      <c r="AS10" s="455"/>
      <c r="AT10" s="455"/>
      <c r="AU10" s="455"/>
      <c r="AV10" s="455"/>
      <c r="AW10" s="455"/>
      <c r="AX10" s="455"/>
      <c r="AY10" s="455"/>
      <c r="AZ10" s="455"/>
      <c r="BA10" s="455"/>
      <c r="BB10" s="455"/>
      <c r="BC10" s="455"/>
      <c r="BD10" s="455"/>
      <c r="BE10" s="455"/>
      <c r="BF10" s="558"/>
      <c r="BG10" s="550">
        <v>24556</v>
      </c>
      <c r="BH10" s="329"/>
      <c r="BI10" s="329"/>
      <c r="BJ10" s="329"/>
      <c r="BK10" s="329"/>
      <c r="BL10" s="329"/>
      <c r="BM10" s="329"/>
      <c r="BN10" s="551"/>
      <c r="BO10" s="552">
        <v>1.5</v>
      </c>
      <c r="BP10" s="552"/>
      <c r="BQ10" s="552"/>
      <c r="BR10" s="552"/>
      <c r="BS10" s="553" t="s">
        <v>197</v>
      </c>
      <c r="BT10" s="553"/>
      <c r="BU10" s="553"/>
      <c r="BV10" s="553"/>
      <c r="BW10" s="553"/>
      <c r="BX10" s="553"/>
      <c r="BY10" s="553"/>
      <c r="BZ10" s="553"/>
      <c r="CA10" s="553"/>
      <c r="CB10" s="554"/>
      <c r="CD10" s="557" t="s">
        <v>224</v>
      </c>
      <c r="CE10" s="455"/>
      <c r="CF10" s="455"/>
      <c r="CG10" s="455"/>
      <c r="CH10" s="455"/>
      <c r="CI10" s="455"/>
      <c r="CJ10" s="455"/>
      <c r="CK10" s="455"/>
      <c r="CL10" s="455"/>
      <c r="CM10" s="455"/>
      <c r="CN10" s="455"/>
      <c r="CO10" s="455"/>
      <c r="CP10" s="455"/>
      <c r="CQ10" s="558"/>
      <c r="CR10" s="550">
        <v>3886</v>
      </c>
      <c r="CS10" s="329"/>
      <c r="CT10" s="329"/>
      <c r="CU10" s="329"/>
      <c r="CV10" s="329"/>
      <c r="CW10" s="329"/>
      <c r="CX10" s="329"/>
      <c r="CY10" s="551"/>
      <c r="CZ10" s="552">
        <v>0</v>
      </c>
      <c r="DA10" s="552"/>
      <c r="DB10" s="552"/>
      <c r="DC10" s="552"/>
      <c r="DD10" s="555" t="s">
        <v>197</v>
      </c>
      <c r="DE10" s="329"/>
      <c r="DF10" s="329"/>
      <c r="DG10" s="329"/>
      <c r="DH10" s="329"/>
      <c r="DI10" s="329"/>
      <c r="DJ10" s="329"/>
      <c r="DK10" s="329"/>
      <c r="DL10" s="329"/>
      <c r="DM10" s="329"/>
      <c r="DN10" s="329"/>
      <c r="DO10" s="329"/>
      <c r="DP10" s="551"/>
      <c r="DQ10" s="555">
        <v>1586</v>
      </c>
      <c r="DR10" s="329"/>
      <c r="DS10" s="329"/>
      <c r="DT10" s="329"/>
      <c r="DU10" s="329"/>
      <c r="DV10" s="329"/>
      <c r="DW10" s="329"/>
      <c r="DX10" s="329"/>
      <c r="DY10" s="329"/>
      <c r="DZ10" s="329"/>
      <c r="EA10" s="329"/>
      <c r="EB10" s="329"/>
      <c r="EC10" s="556"/>
    </row>
    <row r="11" spans="2:143" ht="11.25" customHeight="1" x14ac:dyDescent="0.2">
      <c r="B11" s="557" t="s">
        <v>100</v>
      </c>
      <c r="C11" s="455"/>
      <c r="D11" s="455"/>
      <c r="E11" s="455"/>
      <c r="F11" s="455"/>
      <c r="G11" s="455"/>
      <c r="H11" s="455"/>
      <c r="I11" s="455"/>
      <c r="J11" s="455"/>
      <c r="K11" s="455"/>
      <c r="L11" s="455"/>
      <c r="M11" s="455"/>
      <c r="N11" s="455"/>
      <c r="O11" s="455"/>
      <c r="P11" s="455"/>
      <c r="Q11" s="558"/>
      <c r="R11" s="550">
        <v>295995</v>
      </c>
      <c r="S11" s="329"/>
      <c r="T11" s="329"/>
      <c r="U11" s="329"/>
      <c r="V11" s="329"/>
      <c r="W11" s="329"/>
      <c r="X11" s="329"/>
      <c r="Y11" s="551"/>
      <c r="Z11" s="559">
        <v>3.1</v>
      </c>
      <c r="AA11" s="335"/>
      <c r="AB11" s="335"/>
      <c r="AC11" s="562"/>
      <c r="AD11" s="555">
        <v>295995</v>
      </c>
      <c r="AE11" s="329"/>
      <c r="AF11" s="329"/>
      <c r="AG11" s="329"/>
      <c r="AH11" s="329"/>
      <c r="AI11" s="329"/>
      <c r="AJ11" s="329"/>
      <c r="AK11" s="551"/>
      <c r="AL11" s="559">
        <v>5.4</v>
      </c>
      <c r="AM11" s="335"/>
      <c r="AN11" s="335"/>
      <c r="AO11" s="560"/>
      <c r="AP11" s="557" t="s">
        <v>340</v>
      </c>
      <c r="AQ11" s="455"/>
      <c r="AR11" s="455"/>
      <c r="AS11" s="455"/>
      <c r="AT11" s="455"/>
      <c r="AU11" s="455"/>
      <c r="AV11" s="455"/>
      <c r="AW11" s="455"/>
      <c r="AX11" s="455"/>
      <c r="AY11" s="455"/>
      <c r="AZ11" s="455"/>
      <c r="BA11" s="455"/>
      <c r="BB11" s="455"/>
      <c r="BC11" s="455"/>
      <c r="BD11" s="455"/>
      <c r="BE11" s="455"/>
      <c r="BF11" s="558"/>
      <c r="BG11" s="550">
        <v>12286</v>
      </c>
      <c r="BH11" s="329"/>
      <c r="BI11" s="329"/>
      <c r="BJ11" s="329"/>
      <c r="BK11" s="329"/>
      <c r="BL11" s="329"/>
      <c r="BM11" s="329"/>
      <c r="BN11" s="551"/>
      <c r="BO11" s="552">
        <v>0.8</v>
      </c>
      <c r="BP11" s="552"/>
      <c r="BQ11" s="552"/>
      <c r="BR11" s="552"/>
      <c r="BS11" s="553" t="s">
        <v>197</v>
      </c>
      <c r="BT11" s="553"/>
      <c r="BU11" s="553"/>
      <c r="BV11" s="553"/>
      <c r="BW11" s="553"/>
      <c r="BX11" s="553"/>
      <c r="BY11" s="553"/>
      <c r="BZ11" s="553"/>
      <c r="CA11" s="553"/>
      <c r="CB11" s="554"/>
      <c r="CD11" s="557" t="s">
        <v>343</v>
      </c>
      <c r="CE11" s="455"/>
      <c r="CF11" s="455"/>
      <c r="CG11" s="455"/>
      <c r="CH11" s="455"/>
      <c r="CI11" s="455"/>
      <c r="CJ11" s="455"/>
      <c r="CK11" s="455"/>
      <c r="CL11" s="455"/>
      <c r="CM11" s="455"/>
      <c r="CN11" s="455"/>
      <c r="CO11" s="455"/>
      <c r="CP11" s="455"/>
      <c r="CQ11" s="558"/>
      <c r="CR11" s="550">
        <v>535682</v>
      </c>
      <c r="CS11" s="329"/>
      <c r="CT11" s="329"/>
      <c r="CU11" s="329"/>
      <c r="CV11" s="329"/>
      <c r="CW11" s="329"/>
      <c r="CX11" s="329"/>
      <c r="CY11" s="551"/>
      <c r="CZ11" s="552">
        <v>5.9</v>
      </c>
      <c r="DA11" s="552"/>
      <c r="DB11" s="552"/>
      <c r="DC11" s="552"/>
      <c r="DD11" s="555">
        <v>94185</v>
      </c>
      <c r="DE11" s="329"/>
      <c r="DF11" s="329"/>
      <c r="DG11" s="329"/>
      <c r="DH11" s="329"/>
      <c r="DI11" s="329"/>
      <c r="DJ11" s="329"/>
      <c r="DK11" s="329"/>
      <c r="DL11" s="329"/>
      <c r="DM11" s="329"/>
      <c r="DN11" s="329"/>
      <c r="DO11" s="329"/>
      <c r="DP11" s="551"/>
      <c r="DQ11" s="555">
        <v>295504</v>
      </c>
      <c r="DR11" s="329"/>
      <c r="DS11" s="329"/>
      <c r="DT11" s="329"/>
      <c r="DU11" s="329"/>
      <c r="DV11" s="329"/>
      <c r="DW11" s="329"/>
      <c r="DX11" s="329"/>
      <c r="DY11" s="329"/>
      <c r="DZ11" s="329"/>
      <c r="EA11" s="329"/>
      <c r="EB11" s="329"/>
      <c r="EC11" s="556"/>
    </row>
    <row r="12" spans="2:143" ht="11.25" customHeight="1" x14ac:dyDescent="0.2">
      <c r="B12" s="557" t="s">
        <v>144</v>
      </c>
      <c r="C12" s="455"/>
      <c r="D12" s="455"/>
      <c r="E12" s="455"/>
      <c r="F12" s="455"/>
      <c r="G12" s="455"/>
      <c r="H12" s="455"/>
      <c r="I12" s="455"/>
      <c r="J12" s="455"/>
      <c r="K12" s="455"/>
      <c r="L12" s="455"/>
      <c r="M12" s="455"/>
      <c r="N12" s="455"/>
      <c r="O12" s="455"/>
      <c r="P12" s="455"/>
      <c r="Q12" s="558"/>
      <c r="R12" s="550" t="s">
        <v>197</v>
      </c>
      <c r="S12" s="329"/>
      <c r="T12" s="329"/>
      <c r="U12" s="329"/>
      <c r="V12" s="329"/>
      <c r="W12" s="329"/>
      <c r="X12" s="329"/>
      <c r="Y12" s="551"/>
      <c r="Z12" s="552" t="s">
        <v>197</v>
      </c>
      <c r="AA12" s="552"/>
      <c r="AB12" s="552"/>
      <c r="AC12" s="552"/>
      <c r="AD12" s="553" t="s">
        <v>197</v>
      </c>
      <c r="AE12" s="553"/>
      <c r="AF12" s="553"/>
      <c r="AG12" s="553"/>
      <c r="AH12" s="553"/>
      <c r="AI12" s="553"/>
      <c r="AJ12" s="553"/>
      <c r="AK12" s="553"/>
      <c r="AL12" s="559" t="s">
        <v>197</v>
      </c>
      <c r="AM12" s="335"/>
      <c r="AN12" s="335"/>
      <c r="AO12" s="560"/>
      <c r="AP12" s="557" t="s">
        <v>344</v>
      </c>
      <c r="AQ12" s="455"/>
      <c r="AR12" s="455"/>
      <c r="AS12" s="455"/>
      <c r="AT12" s="455"/>
      <c r="AU12" s="455"/>
      <c r="AV12" s="455"/>
      <c r="AW12" s="455"/>
      <c r="AX12" s="455"/>
      <c r="AY12" s="455"/>
      <c r="AZ12" s="455"/>
      <c r="BA12" s="455"/>
      <c r="BB12" s="455"/>
      <c r="BC12" s="455"/>
      <c r="BD12" s="455"/>
      <c r="BE12" s="455"/>
      <c r="BF12" s="558"/>
      <c r="BG12" s="550">
        <v>1110208</v>
      </c>
      <c r="BH12" s="329"/>
      <c r="BI12" s="329"/>
      <c r="BJ12" s="329"/>
      <c r="BK12" s="329"/>
      <c r="BL12" s="329"/>
      <c r="BM12" s="329"/>
      <c r="BN12" s="551"/>
      <c r="BO12" s="552">
        <v>69.599999999999994</v>
      </c>
      <c r="BP12" s="552"/>
      <c r="BQ12" s="552"/>
      <c r="BR12" s="552"/>
      <c r="BS12" s="553" t="s">
        <v>197</v>
      </c>
      <c r="BT12" s="553"/>
      <c r="BU12" s="553"/>
      <c r="BV12" s="553"/>
      <c r="BW12" s="553"/>
      <c r="BX12" s="553"/>
      <c r="BY12" s="553"/>
      <c r="BZ12" s="553"/>
      <c r="CA12" s="553"/>
      <c r="CB12" s="554"/>
      <c r="CD12" s="557" t="s">
        <v>86</v>
      </c>
      <c r="CE12" s="455"/>
      <c r="CF12" s="455"/>
      <c r="CG12" s="455"/>
      <c r="CH12" s="455"/>
      <c r="CI12" s="455"/>
      <c r="CJ12" s="455"/>
      <c r="CK12" s="455"/>
      <c r="CL12" s="455"/>
      <c r="CM12" s="455"/>
      <c r="CN12" s="455"/>
      <c r="CO12" s="455"/>
      <c r="CP12" s="455"/>
      <c r="CQ12" s="558"/>
      <c r="CR12" s="550">
        <v>366240</v>
      </c>
      <c r="CS12" s="329"/>
      <c r="CT12" s="329"/>
      <c r="CU12" s="329"/>
      <c r="CV12" s="329"/>
      <c r="CW12" s="329"/>
      <c r="CX12" s="329"/>
      <c r="CY12" s="551"/>
      <c r="CZ12" s="552">
        <v>4.0999999999999996</v>
      </c>
      <c r="DA12" s="552"/>
      <c r="DB12" s="552"/>
      <c r="DC12" s="552"/>
      <c r="DD12" s="555">
        <v>59478</v>
      </c>
      <c r="DE12" s="329"/>
      <c r="DF12" s="329"/>
      <c r="DG12" s="329"/>
      <c r="DH12" s="329"/>
      <c r="DI12" s="329"/>
      <c r="DJ12" s="329"/>
      <c r="DK12" s="329"/>
      <c r="DL12" s="329"/>
      <c r="DM12" s="329"/>
      <c r="DN12" s="329"/>
      <c r="DO12" s="329"/>
      <c r="DP12" s="551"/>
      <c r="DQ12" s="555">
        <v>241304</v>
      </c>
      <c r="DR12" s="329"/>
      <c r="DS12" s="329"/>
      <c r="DT12" s="329"/>
      <c r="DU12" s="329"/>
      <c r="DV12" s="329"/>
      <c r="DW12" s="329"/>
      <c r="DX12" s="329"/>
      <c r="DY12" s="329"/>
      <c r="DZ12" s="329"/>
      <c r="EA12" s="329"/>
      <c r="EB12" s="329"/>
      <c r="EC12" s="556"/>
    </row>
    <row r="13" spans="2:143" ht="11.25" customHeight="1" x14ac:dyDescent="0.2">
      <c r="B13" s="557" t="s">
        <v>346</v>
      </c>
      <c r="C13" s="455"/>
      <c r="D13" s="455"/>
      <c r="E13" s="455"/>
      <c r="F13" s="455"/>
      <c r="G13" s="455"/>
      <c r="H13" s="455"/>
      <c r="I13" s="455"/>
      <c r="J13" s="455"/>
      <c r="K13" s="455"/>
      <c r="L13" s="455"/>
      <c r="M13" s="455"/>
      <c r="N13" s="455"/>
      <c r="O13" s="455"/>
      <c r="P13" s="455"/>
      <c r="Q13" s="558"/>
      <c r="R13" s="550" t="s">
        <v>197</v>
      </c>
      <c r="S13" s="329"/>
      <c r="T13" s="329"/>
      <c r="U13" s="329"/>
      <c r="V13" s="329"/>
      <c r="W13" s="329"/>
      <c r="X13" s="329"/>
      <c r="Y13" s="551"/>
      <c r="Z13" s="552" t="s">
        <v>197</v>
      </c>
      <c r="AA13" s="552"/>
      <c r="AB13" s="552"/>
      <c r="AC13" s="552"/>
      <c r="AD13" s="553" t="s">
        <v>197</v>
      </c>
      <c r="AE13" s="553"/>
      <c r="AF13" s="553"/>
      <c r="AG13" s="553"/>
      <c r="AH13" s="553"/>
      <c r="AI13" s="553"/>
      <c r="AJ13" s="553"/>
      <c r="AK13" s="553"/>
      <c r="AL13" s="559" t="s">
        <v>197</v>
      </c>
      <c r="AM13" s="335"/>
      <c r="AN13" s="335"/>
      <c r="AO13" s="560"/>
      <c r="AP13" s="557" t="s">
        <v>348</v>
      </c>
      <c r="AQ13" s="455"/>
      <c r="AR13" s="455"/>
      <c r="AS13" s="455"/>
      <c r="AT13" s="455"/>
      <c r="AU13" s="455"/>
      <c r="AV13" s="455"/>
      <c r="AW13" s="455"/>
      <c r="AX13" s="455"/>
      <c r="AY13" s="455"/>
      <c r="AZ13" s="455"/>
      <c r="BA13" s="455"/>
      <c r="BB13" s="455"/>
      <c r="BC13" s="455"/>
      <c r="BD13" s="455"/>
      <c r="BE13" s="455"/>
      <c r="BF13" s="558"/>
      <c r="BG13" s="550">
        <v>1036590</v>
      </c>
      <c r="BH13" s="329"/>
      <c r="BI13" s="329"/>
      <c r="BJ13" s="329"/>
      <c r="BK13" s="329"/>
      <c r="BL13" s="329"/>
      <c r="BM13" s="329"/>
      <c r="BN13" s="551"/>
      <c r="BO13" s="552">
        <v>65</v>
      </c>
      <c r="BP13" s="552"/>
      <c r="BQ13" s="552"/>
      <c r="BR13" s="552"/>
      <c r="BS13" s="553" t="s">
        <v>197</v>
      </c>
      <c r="BT13" s="553"/>
      <c r="BU13" s="553"/>
      <c r="BV13" s="553"/>
      <c r="BW13" s="553"/>
      <c r="BX13" s="553"/>
      <c r="BY13" s="553"/>
      <c r="BZ13" s="553"/>
      <c r="CA13" s="553"/>
      <c r="CB13" s="554"/>
      <c r="CD13" s="557" t="s">
        <v>349</v>
      </c>
      <c r="CE13" s="455"/>
      <c r="CF13" s="455"/>
      <c r="CG13" s="455"/>
      <c r="CH13" s="455"/>
      <c r="CI13" s="455"/>
      <c r="CJ13" s="455"/>
      <c r="CK13" s="455"/>
      <c r="CL13" s="455"/>
      <c r="CM13" s="455"/>
      <c r="CN13" s="455"/>
      <c r="CO13" s="455"/>
      <c r="CP13" s="455"/>
      <c r="CQ13" s="558"/>
      <c r="CR13" s="550">
        <v>628023</v>
      </c>
      <c r="CS13" s="329"/>
      <c r="CT13" s="329"/>
      <c r="CU13" s="329"/>
      <c r="CV13" s="329"/>
      <c r="CW13" s="329"/>
      <c r="CX13" s="329"/>
      <c r="CY13" s="551"/>
      <c r="CZ13" s="552">
        <v>7</v>
      </c>
      <c r="DA13" s="552"/>
      <c r="DB13" s="552"/>
      <c r="DC13" s="552"/>
      <c r="DD13" s="555">
        <v>269306</v>
      </c>
      <c r="DE13" s="329"/>
      <c r="DF13" s="329"/>
      <c r="DG13" s="329"/>
      <c r="DH13" s="329"/>
      <c r="DI13" s="329"/>
      <c r="DJ13" s="329"/>
      <c r="DK13" s="329"/>
      <c r="DL13" s="329"/>
      <c r="DM13" s="329"/>
      <c r="DN13" s="329"/>
      <c r="DO13" s="329"/>
      <c r="DP13" s="551"/>
      <c r="DQ13" s="555">
        <v>415027</v>
      </c>
      <c r="DR13" s="329"/>
      <c r="DS13" s="329"/>
      <c r="DT13" s="329"/>
      <c r="DU13" s="329"/>
      <c r="DV13" s="329"/>
      <c r="DW13" s="329"/>
      <c r="DX13" s="329"/>
      <c r="DY13" s="329"/>
      <c r="DZ13" s="329"/>
      <c r="EA13" s="329"/>
      <c r="EB13" s="329"/>
      <c r="EC13" s="556"/>
    </row>
    <row r="14" spans="2:143" ht="11.25" customHeight="1" x14ac:dyDescent="0.2">
      <c r="B14" s="557" t="s">
        <v>319</v>
      </c>
      <c r="C14" s="455"/>
      <c r="D14" s="455"/>
      <c r="E14" s="455"/>
      <c r="F14" s="455"/>
      <c r="G14" s="455"/>
      <c r="H14" s="455"/>
      <c r="I14" s="455"/>
      <c r="J14" s="455"/>
      <c r="K14" s="455"/>
      <c r="L14" s="455"/>
      <c r="M14" s="455"/>
      <c r="N14" s="455"/>
      <c r="O14" s="455"/>
      <c r="P14" s="455"/>
      <c r="Q14" s="558"/>
      <c r="R14" s="550" t="s">
        <v>197</v>
      </c>
      <c r="S14" s="329"/>
      <c r="T14" s="329"/>
      <c r="U14" s="329"/>
      <c r="V14" s="329"/>
      <c r="W14" s="329"/>
      <c r="X14" s="329"/>
      <c r="Y14" s="551"/>
      <c r="Z14" s="552" t="s">
        <v>197</v>
      </c>
      <c r="AA14" s="552"/>
      <c r="AB14" s="552"/>
      <c r="AC14" s="552"/>
      <c r="AD14" s="553" t="s">
        <v>197</v>
      </c>
      <c r="AE14" s="553"/>
      <c r="AF14" s="553"/>
      <c r="AG14" s="553"/>
      <c r="AH14" s="553"/>
      <c r="AI14" s="553"/>
      <c r="AJ14" s="553"/>
      <c r="AK14" s="553"/>
      <c r="AL14" s="559" t="s">
        <v>197</v>
      </c>
      <c r="AM14" s="335"/>
      <c r="AN14" s="335"/>
      <c r="AO14" s="560"/>
      <c r="AP14" s="557" t="s">
        <v>213</v>
      </c>
      <c r="AQ14" s="455"/>
      <c r="AR14" s="455"/>
      <c r="AS14" s="455"/>
      <c r="AT14" s="455"/>
      <c r="AU14" s="455"/>
      <c r="AV14" s="455"/>
      <c r="AW14" s="455"/>
      <c r="AX14" s="455"/>
      <c r="AY14" s="455"/>
      <c r="AZ14" s="455"/>
      <c r="BA14" s="455"/>
      <c r="BB14" s="455"/>
      <c r="BC14" s="455"/>
      <c r="BD14" s="455"/>
      <c r="BE14" s="455"/>
      <c r="BF14" s="558"/>
      <c r="BG14" s="550">
        <v>47696</v>
      </c>
      <c r="BH14" s="329"/>
      <c r="BI14" s="329"/>
      <c r="BJ14" s="329"/>
      <c r="BK14" s="329"/>
      <c r="BL14" s="329"/>
      <c r="BM14" s="329"/>
      <c r="BN14" s="551"/>
      <c r="BO14" s="552">
        <v>3</v>
      </c>
      <c r="BP14" s="552"/>
      <c r="BQ14" s="552"/>
      <c r="BR14" s="552"/>
      <c r="BS14" s="553" t="s">
        <v>197</v>
      </c>
      <c r="BT14" s="553"/>
      <c r="BU14" s="553"/>
      <c r="BV14" s="553"/>
      <c r="BW14" s="553"/>
      <c r="BX14" s="553"/>
      <c r="BY14" s="553"/>
      <c r="BZ14" s="553"/>
      <c r="CA14" s="553"/>
      <c r="CB14" s="554"/>
      <c r="CD14" s="557" t="s">
        <v>61</v>
      </c>
      <c r="CE14" s="455"/>
      <c r="CF14" s="455"/>
      <c r="CG14" s="455"/>
      <c r="CH14" s="455"/>
      <c r="CI14" s="455"/>
      <c r="CJ14" s="455"/>
      <c r="CK14" s="455"/>
      <c r="CL14" s="455"/>
      <c r="CM14" s="455"/>
      <c r="CN14" s="455"/>
      <c r="CO14" s="455"/>
      <c r="CP14" s="455"/>
      <c r="CQ14" s="558"/>
      <c r="CR14" s="550">
        <v>851744</v>
      </c>
      <c r="CS14" s="329"/>
      <c r="CT14" s="329"/>
      <c r="CU14" s="329"/>
      <c r="CV14" s="329"/>
      <c r="CW14" s="329"/>
      <c r="CX14" s="329"/>
      <c r="CY14" s="551"/>
      <c r="CZ14" s="552">
        <v>9.5</v>
      </c>
      <c r="DA14" s="552"/>
      <c r="DB14" s="552"/>
      <c r="DC14" s="552"/>
      <c r="DD14" s="555">
        <v>394438</v>
      </c>
      <c r="DE14" s="329"/>
      <c r="DF14" s="329"/>
      <c r="DG14" s="329"/>
      <c r="DH14" s="329"/>
      <c r="DI14" s="329"/>
      <c r="DJ14" s="329"/>
      <c r="DK14" s="329"/>
      <c r="DL14" s="329"/>
      <c r="DM14" s="329"/>
      <c r="DN14" s="329"/>
      <c r="DO14" s="329"/>
      <c r="DP14" s="551"/>
      <c r="DQ14" s="555">
        <v>363485</v>
      </c>
      <c r="DR14" s="329"/>
      <c r="DS14" s="329"/>
      <c r="DT14" s="329"/>
      <c r="DU14" s="329"/>
      <c r="DV14" s="329"/>
      <c r="DW14" s="329"/>
      <c r="DX14" s="329"/>
      <c r="DY14" s="329"/>
      <c r="DZ14" s="329"/>
      <c r="EA14" s="329"/>
      <c r="EB14" s="329"/>
      <c r="EC14" s="556"/>
    </row>
    <row r="15" spans="2:143" ht="11.25" customHeight="1" x14ac:dyDescent="0.2">
      <c r="B15" s="557" t="s">
        <v>350</v>
      </c>
      <c r="C15" s="455"/>
      <c r="D15" s="455"/>
      <c r="E15" s="455"/>
      <c r="F15" s="455"/>
      <c r="G15" s="455"/>
      <c r="H15" s="455"/>
      <c r="I15" s="455"/>
      <c r="J15" s="455"/>
      <c r="K15" s="455"/>
      <c r="L15" s="455"/>
      <c r="M15" s="455"/>
      <c r="N15" s="455"/>
      <c r="O15" s="455"/>
      <c r="P15" s="455"/>
      <c r="Q15" s="558"/>
      <c r="R15" s="550">
        <v>7059</v>
      </c>
      <c r="S15" s="329"/>
      <c r="T15" s="329"/>
      <c r="U15" s="329"/>
      <c r="V15" s="329"/>
      <c r="W15" s="329"/>
      <c r="X15" s="329"/>
      <c r="Y15" s="551"/>
      <c r="Z15" s="552">
        <v>0.1</v>
      </c>
      <c r="AA15" s="552"/>
      <c r="AB15" s="552"/>
      <c r="AC15" s="552"/>
      <c r="AD15" s="553">
        <v>7059</v>
      </c>
      <c r="AE15" s="553"/>
      <c r="AF15" s="553"/>
      <c r="AG15" s="553"/>
      <c r="AH15" s="553"/>
      <c r="AI15" s="553"/>
      <c r="AJ15" s="553"/>
      <c r="AK15" s="553"/>
      <c r="AL15" s="559">
        <v>0.1</v>
      </c>
      <c r="AM15" s="335"/>
      <c r="AN15" s="335"/>
      <c r="AO15" s="560"/>
      <c r="AP15" s="557" t="s">
        <v>351</v>
      </c>
      <c r="AQ15" s="455"/>
      <c r="AR15" s="455"/>
      <c r="AS15" s="455"/>
      <c r="AT15" s="455"/>
      <c r="AU15" s="455"/>
      <c r="AV15" s="455"/>
      <c r="AW15" s="455"/>
      <c r="AX15" s="455"/>
      <c r="AY15" s="455"/>
      <c r="AZ15" s="455"/>
      <c r="BA15" s="455"/>
      <c r="BB15" s="455"/>
      <c r="BC15" s="455"/>
      <c r="BD15" s="455"/>
      <c r="BE15" s="455"/>
      <c r="BF15" s="558"/>
      <c r="BG15" s="550">
        <v>90515</v>
      </c>
      <c r="BH15" s="329"/>
      <c r="BI15" s="329"/>
      <c r="BJ15" s="329"/>
      <c r="BK15" s="329"/>
      <c r="BL15" s="329"/>
      <c r="BM15" s="329"/>
      <c r="BN15" s="551"/>
      <c r="BO15" s="552">
        <v>5.7</v>
      </c>
      <c r="BP15" s="552"/>
      <c r="BQ15" s="552"/>
      <c r="BR15" s="552"/>
      <c r="BS15" s="553" t="s">
        <v>197</v>
      </c>
      <c r="BT15" s="553"/>
      <c r="BU15" s="553"/>
      <c r="BV15" s="553"/>
      <c r="BW15" s="553"/>
      <c r="BX15" s="553"/>
      <c r="BY15" s="553"/>
      <c r="BZ15" s="553"/>
      <c r="CA15" s="553"/>
      <c r="CB15" s="554"/>
      <c r="CD15" s="557" t="s">
        <v>353</v>
      </c>
      <c r="CE15" s="455"/>
      <c r="CF15" s="455"/>
      <c r="CG15" s="455"/>
      <c r="CH15" s="455"/>
      <c r="CI15" s="455"/>
      <c r="CJ15" s="455"/>
      <c r="CK15" s="455"/>
      <c r="CL15" s="455"/>
      <c r="CM15" s="455"/>
      <c r="CN15" s="455"/>
      <c r="CO15" s="455"/>
      <c r="CP15" s="455"/>
      <c r="CQ15" s="558"/>
      <c r="CR15" s="550">
        <v>1090266</v>
      </c>
      <c r="CS15" s="329"/>
      <c r="CT15" s="329"/>
      <c r="CU15" s="329"/>
      <c r="CV15" s="329"/>
      <c r="CW15" s="329"/>
      <c r="CX15" s="329"/>
      <c r="CY15" s="551"/>
      <c r="CZ15" s="552">
        <v>12.1</v>
      </c>
      <c r="DA15" s="552"/>
      <c r="DB15" s="552"/>
      <c r="DC15" s="552"/>
      <c r="DD15" s="555">
        <v>182803</v>
      </c>
      <c r="DE15" s="329"/>
      <c r="DF15" s="329"/>
      <c r="DG15" s="329"/>
      <c r="DH15" s="329"/>
      <c r="DI15" s="329"/>
      <c r="DJ15" s="329"/>
      <c r="DK15" s="329"/>
      <c r="DL15" s="329"/>
      <c r="DM15" s="329"/>
      <c r="DN15" s="329"/>
      <c r="DO15" s="329"/>
      <c r="DP15" s="551"/>
      <c r="DQ15" s="555">
        <v>789212</v>
      </c>
      <c r="DR15" s="329"/>
      <c r="DS15" s="329"/>
      <c r="DT15" s="329"/>
      <c r="DU15" s="329"/>
      <c r="DV15" s="329"/>
      <c r="DW15" s="329"/>
      <c r="DX15" s="329"/>
      <c r="DY15" s="329"/>
      <c r="DZ15" s="329"/>
      <c r="EA15" s="329"/>
      <c r="EB15" s="329"/>
      <c r="EC15" s="556"/>
    </row>
    <row r="16" spans="2:143" ht="11.25" customHeight="1" x14ac:dyDescent="0.2">
      <c r="B16" s="557" t="s">
        <v>354</v>
      </c>
      <c r="C16" s="455"/>
      <c r="D16" s="455"/>
      <c r="E16" s="455"/>
      <c r="F16" s="455"/>
      <c r="G16" s="455"/>
      <c r="H16" s="455"/>
      <c r="I16" s="455"/>
      <c r="J16" s="455"/>
      <c r="K16" s="455"/>
      <c r="L16" s="455"/>
      <c r="M16" s="455"/>
      <c r="N16" s="455"/>
      <c r="O16" s="455"/>
      <c r="P16" s="455"/>
      <c r="Q16" s="558"/>
      <c r="R16" s="550">
        <v>18467</v>
      </c>
      <c r="S16" s="329"/>
      <c r="T16" s="329"/>
      <c r="U16" s="329"/>
      <c r="V16" s="329"/>
      <c r="W16" s="329"/>
      <c r="X16" s="329"/>
      <c r="Y16" s="551"/>
      <c r="Z16" s="552">
        <v>0.2</v>
      </c>
      <c r="AA16" s="552"/>
      <c r="AB16" s="552"/>
      <c r="AC16" s="552"/>
      <c r="AD16" s="553">
        <v>18467</v>
      </c>
      <c r="AE16" s="553"/>
      <c r="AF16" s="553"/>
      <c r="AG16" s="553"/>
      <c r="AH16" s="553"/>
      <c r="AI16" s="553"/>
      <c r="AJ16" s="553"/>
      <c r="AK16" s="553"/>
      <c r="AL16" s="559">
        <v>0.3</v>
      </c>
      <c r="AM16" s="335"/>
      <c r="AN16" s="335"/>
      <c r="AO16" s="560"/>
      <c r="AP16" s="557" t="s">
        <v>355</v>
      </c>
      <c r="AQ16" s="455"/>
      <c r="AR16" s="455"/>
      <c r="AS16" s="455"/>
      <c r="AT16" s="455"/>
      <c r="AU16" s="455"/>
      <c r="AV16" s="455"/>
      <c r="AW16" s="455"/>
      <c r="AX16" s="455"/>
      <c r="AY16" s="455"/>
      <c r="AZ16" s="455"/>
      <c r="BA16" s="455"/>
      <c r="BB16" s="455"/>
      <c r="BC16" s="455"/>
      <c r="BD16" s="455"/>
      <c r="BE16" s="455"/>
      <c r="BF16" s="558"/>
      <c r="BG16" s="550" t="s">
        <v>197</v>
      </c>
      <c r="BH16" s="329"/>
      <c r="BI16" s="329"/>
      <c r="BJ16" s="329"/>
      <c r="BK16" s="329"/>
      <c r="BL16" s="329"/>
      <c r="BM16" s="329"/>
      <c r="BN16" s="551"/>
      <c r="BO16" s="552" t="s">
        <v>197</v>
      </c>
      <c r="BP16" s="552"/>
      <c r="BQ16" s="552"/>
      <c r="BR16" s="552"/>
      <c r="BS16" s="553" t="s">
        <v>197</v>
      </c>
      <c r="BT16" s="553"/>
      <c r="BU16" s="553"/>
      <c r="BV16" s="553"/>
      <c r="BW16" s="553"/>
      <c r="BX16" s="553"/>
      <c r="BY16" s="553"/>
      <c r="BZ16" s="553"/>
      <c r="CA16" s="553"/>
      <c r="CB16" s="554"/>
      <c r="CD16" s="557" t="s">
        <v>356</v>
      </c>
      <c r="CE16" s="455"/>
      <c r="CF16" s="455"/>
      <c r="CG16" s="455"/>
      <c r="CH16" s="455"/>
      <c r="CI16" s="455"/>
      <c r="CJ16" s="455"/>
      <c r="CK16" s="455"/>
      <c r="CL16" s="455"/>
      <c r="CM16" s="455"/>
      <c r="CN16" s="455"/>
      <c r="CO16" s="455"/>
      <c r="CP16" s="455"/>
      <c r="CQ16" s="558"/>
      <c r="CR16" s="550">
        <v>9248</v>
      </c>
      <c r="CS16" s="329"/>
      <c r="CT16" s="329"/>
      <c r="CU16" s="329"/>
      <c r="CV16" s="329"/>
      <c r="CW16" s="329"/>
      <c r="CX16" s="329"/>
      <c r="CY16" s="551"/>
      <c r="CZ16" s="552">
        <v>0.1</v>
      </c>
      <c r="DA16" s="552"/>
      <c r="DB16" s="552"/>
      <c r="DC16" s="552"/>
      <c r="DD16" s="555" t="s">
        <v>197</v>
      </c>
      <c r="DE16" s="329"/>
      <c r="DF16" s="329"/>
      <c r="DG16" s="329"/>
      <c r="DH16" s="329"/>
      <c r="DI16" s="329"/>
      <c r="DJ16" s="329"/>
      <c r="DK16" s="329"/>
      <c r="DL16" s="329"/>
      <c r="DM16" s="329"/>
      <c r="DN16" s="329"/>
      <c r="DO16" s="329"/>
      <c r="DP16" s="551"/>
      <c r="DQ16" s="555">
        <v>3648</v>
      </c>
      <c r="DR16" s="329"/>
      <c r="DS16" s="329"/>
      <c r="DT16" s="329"/>
      <c r="DU16" s="329"/>
      <c r="DV16" s="329"/>
      <c r="DW16" s="329"/>
      <c r="DX16" s="329"/>
      <c r="DY16" s="329"/>
      <c r="DZ16" s="329"/>
      <c r="EA16" s="329"/>
      <c r="EB16" s="329"/>
      <c r="EC16" s="556"/>
    </row>
    <row r="17" spans="2:133" ht="11.25" customHeight="1" x14ac:dyDescent="0.2">
      <c r="B17" s="557" t="s">
        <v>357</v>
      </c>
      <c r="C17" s="455"/>
      <c r="D17" s="455"/>
      <c r="E17" s="455"/>
      <c r="F17" s="455"/>
      <c r="G17" s="455"/>
      <c r="H17" s="455"/>
      <c r="I17" s="455"/>
      <c r="J17" s="455"/>
      <c r="K17" s="455"/>
      <c r="L17" s="455"/>
      <c r="M17" s="455"/>
      <c r="N17" s="455"/>
      <c r="O17" s="455"/>
      <c r="P17" s="455"/>
      <c r="Q17" s="558"/>
      <c r="R17" s="550">
        <v>42360</v>
      </c>
      <c r="S17" s="329"/>
      <c r="T17" s="329"/>
      <c r="U17" s="329"/>
      <c r="V17" s="329"/>
      <c r="W17" s="329"/>
      <c r="X17" s="329"/>
      <c r="Y17" s="551"/>
      <c r="Z17" s="552">
        <v>0.4</v>
      </c>
      <c r="AA17" s="552"/>
      <c r="AB17" s="552"/>
      <c r="AC17" s="552"/>
      <c r="AD17" s="553">
        <v>42360</v>
      </c>
      <c r="AE17" s="553"/>
      <c r="AF17" s="553"/>
      <c r="AG17" s="553"/>
      <c r="AH17" s="553"/>
      <c r="AI17" s="553"/>
      <c r="AJ17" s="553"/>
      <c r="AK17" s="553"/>
      <c r="AL17" s="559">
        <v>0.8</v>
      </c>
      <c r="AM17" s="335"/>
      <c r="AN17" s="335"/>
      <c r="AO17" s="560"/>
      <c r="AP17" s="557" t="s">
        <v>358</v>
      </c>
      <c r="AQ17" s="455"/>
      <c r="AR17" s="455"/>
      <c r="AS17" s="455"/>
      <c r="AT17" s="455"/>
      <c r="AU17" s="455"/>
      <c r="AV17" s="455"/>
      <c r="AW17" s="455"/>
      <c r="AX17" s="455"/>
      <c r="AY17" s="455"/>
      <c r="AZ17" s="455"/>
      <c r="BA17" s="455"/>
      <c r="BB17" s="455"/>
      <c r="BC17" s="455"/>
      <c r="BD17" s="455"/>
      <c r="BE17" s="455"/>
      <c r="BF17" s="558"/>
      <c r="BG17" s="550" t="s">
        <v>197</v>
      </c>
      <c r="BH17" s="329"/>
      <c r="BI17" s="329"/>
      <c r="BJ17" s="329"/>
      <c r="BK17" s="329"/>
      <c r="BL17" s="329"/>
      <c r="BM17" s="329"/>
      <c r="BN17" s="551"/>
      <c r="BO17" s="552" t="s">
        <v>197</v>
      </c>
      <c r="BP17" s="552"/>
      <c r="BQ17" s="552"/>
      <c r="BR17" s="552"/>
      <c r="BS17" s="553" t="s">
        <v>197</v>
      </c>
      <c r="BT17" s="553"/>
      <c r="BU17" s="553"/>
      <c r="BV17" s="553"/>
      <c r="BW17" s="553"/>
      <c r="BX17" s="553"/>
      <c r="BY17" s="553"/>
      <c r="BZ17" s="553"/>
      <c r="CA17" s="553"/>
      <c r="CB17" s="554"/>
      <c r="CD17" s="557" t="s">
        <v>360</v>
      </c>
      <c r="CE17" s="455"/>
      <c r="CF17" s="455"/>
      <c r="CG17" s="455"/>
      <c r="CH17" s="455"/>
      <c r="CI17" s="455"/>
      <c r="CJ17" s="455"/>
      <c r="CK17" s="455"/>
      <c r="CL17" s="455"/>
      <c r="CM17" s="455"/>
      <c r="CN17" s="455"/>
      <c r="CO17" s="455"/>
      <c r="CP17" s="455"/>
      <c r="CQ17" s="558"/>
      <c r="CR17" s="550">
        <v>765831</v>
      </c>
      <c r="CS17" s="329"/>
      <c r="CT17" s="329"/>
      <c r="CU17" s="329"/>
      <c r="CV17" s="329"/>
      <c r="CW17" s="329"/>
      <c r="CX17" s="329"/>
      <c r="CY17" s="551"/>
      <c r="CZ17" s="552">
        <v>8.5</v>
      </c>
      <c r="DA17" s="552"/>
      <c r="DB17" s="552"/>
      <c r="DC17" s="552"/>
      <c r="DD17" s="555" t="s">
        <v>197</v>
      </c>
      <c r="DE17" s="329"/>
      <c r="DF17" s="329"/>
      <c r="DG17" s="329"/>
      <c r="DH17" s="329"/>
      <c r="DI17" s="329"/>
      <c r="DJ17" s="329"/>
      <c r="DK17" s="329"/>
      <c r="DL17" s="329"/>
      <c r="DM17" s="329"/>
      <c r="DN17" s="329"/>
      <c r="DO17" s="329"/>
      <c r="DP17" s="551"/>
      <c r="DQ17" s="555">
        <v>757172</v>
      </c>
      <c r="DR17" s="329"/>
      <c r="DS17" s="329"/>
      <c r="DT17" s="329"/>
      <c r="DU17" s="329"/>
      <c r="DV17" s="329"/>
      <c r="DW17" s="329"/>
      <c r="DX17" s="329"/>
      <c r="DY17" s="329"/>
      <c r="DZ17" s="329"/>
      <c r="EA17" s="329"/>
      <c r="EB17" s="329"/>
      <c r="EC17" s="556"/>
    </row>
    <row r="18" spans="2:133" ht="11.25" customHeight="1" x14ac:dyDescent="0.2">
      <c r="B18" s="557" t="s">
        <v>217</v>
      </c>
      <c r="C18" s="455"/>
      <c r="D18" s="455"/>
      <c r="E18" s="455"/>
      <c r="F18" s="455"/>
      <c r="G18" s="455"/>
      <c r="H18" s="455"/>
      <c r="I18" s="455"/>
      <c r="J18" s="455"/>
      <c r="K18" s="455"/>
      <c r="L18" s="455"/>
      <c r="M18" s="455"/>
      <c r="N18" s="455"/>
      <c r="O18" s="455"/>
      <c r="P18" s="455"/>
      <c r="Q18" s="558"/>
      <c r="R18" s="550">
        <v>4423</v>
      </c>
      <c r="S18" s="329"/>
      <c r="T18" s="329"/>
      <c r="U18" s="329"/>
      <c r="V18" s="329"/>
      <c r="W18" s="329"/>
      <c r="X18" s="329"/>
      <c r="Y18" s="551"/>
      <c r="Z18" s="552">
        <v>0</v>
      </c>
      <c r="AA18" s="552"/>
      <c r="AB18" s="552"/>
      <c r="AC18" s="552"/>
      <c r="AD18" s="553">
        <v>4423</v>
      </c>
      <c r="AE18" s="553"/>
      <c r="AF18" s="553"/>
      <c r="AG18" s="553"/>
      <c r="AH18" s="553"/>
      <c r="AI18" s="553"/>
      <c r="AJ18" s="553"/>
      <c r="AK18" s="553"/>
      <c r="AL18" s="559">
        <v>0.1</v>
      </c>
      <c r="AM18" s="335"/>
      <c r="AN18" s="335"/>
      <c r="AO18" s="560"/>
      <c r="AP18" s="557" t="s">
        <v>97</v>
      </c>
      <c r="AQ18" s="455"/>
      <c r="AR18" s="455"/>
      <c r="AS18" s="455"/>
      <c r="AT18" s="455"/>
      <c r="AU18" s="455"/>
      <c r="AV18" s="455"/>
      <c r="AW18" s="455"/>
      <c r="AX18" s="455"/>
      <c r="AY18" s="455"/>
      <c r="AZ18" s="455"/>
      <c r="BA18" s="455"/>
      <c r="BB18" s="455"/>
      <c r="BC18" s="455"/>
      <c r="BD18" s="455"/>
      <c r="BE18" s="455"/>
      <c r="BF18" s="558"/>
      <c r="BG18" s="550" t="s">
        <v>197</v>
      </c>
      <c r="BH18" s="329"/>
      <c r="BI18" s="329"/>
      <c r="BJ18" s="329"/>
      <c r="BK18" s="329"/>
      <c r="BL18" s="329"/>
      <c r="BM18" s="329"/>
      <c r="BN18" s="551"/>
      <c r="BO18" s="552" t="s">
        <v>197</v>
      </c>
      <c r="BP18" s="552"/>
      <c r="BQ18" s="552"/>
      <c r="BR18" s="552"/>
      <c r="BS18" s="553" t="s">
        <v>197</v>
      </c>
      <c r="BT18" s="553"/>
      <c r="BU18" s="553"/>
      <c r="BV18" s="553"/>
      <c r="BW18" s="553"/>
      <c r="BX18" s="553"/>
      <c r="BY18" s="553"/>
      <c r="BZ18" s="553"/>
      <c r="CA18" s="553"/>
      <c r="CB18" s="554"/>
      <c r="CD18" s="557" t="s">
        <v>361</v>
      </c>
      <c r="CE18" s="455"/>
      <c r="CF18" s="455"/>
      <c r="CG18" s="455"/>
      <c r="CH18" s="455"/>
      <c r="CI18" s="455"/>
      <c r="CJ18" s="455"/>
      <c r="CK18" s="455"/>
      <c r="CL18" s="455"/>
      <c r="CM18" s="455"/>
      <c r="CN18" s="455"/>
      <c r="CO18" s="455"/>
      <c r="CP18" s="455"/>
      <c r="CQ18" s="558"/>
      <c r="CR18" s="550" t="s">
        <v>197</v>
      </c>
      <c r="CS18" s="329"/>
      <c r="CT18" s="329"/>
      <c r="CU18" s="329"/>
      <c r="CV18" s="329"/>
      <c r="CW18" s="329"/>
      <c r="CX18" s="329"/>
      <c r="CY18" s="551"/>
      <c r="CZ18" s="552" t="s">
        <v>197</v>
      </c>
      <c r="DA18" s="552"/>
      <c r="DB18" s="552"/>
      <c r="DC18" s="552"/>
      <c r="DD18" s="555" t="s">
        <v>197</v>
      </c>
      <c r="DE18" s="329"/>
      <c r="DF18" s="329"/>
      <c r="DG18" s="329"/>
      <c r="DH18" s="329"/>
      <c r="DI18" s="329"/>
      <c r="DJ18" s="329"/>
      <c r="DK18" s="329"/>
      <c r="DL18" s="329"/>
      <c r="DM18" s="329"/>
      <c r="DN18" s="329"/>
      <c r="DO18" s="329"/>
      <c r="DP18" s="551"/>
      <c r="DQ18" s="555" t="s">
        <v>197</v>
      </c>
      <c r="DR18" s="329"/>
      <c r="DS18" s="329"/>
      <c r="DT18" s="329"/>
      <c r="DU18" s="329"/>
      <c r="DV18" s="329"/>
      <c r="DW18" s="329"/>
      <c r="DX18" s="329"/>
      <c r="DY18" s="329"/>
      <c r="DZ18" s="329"/>
      <c r="EA18" s="329"/>
      <c r="EB18" s="329"/>
      <c r="EC18" s="556"/>
    </row>
    <row r="19" spans="2:133" ht="11.25" customHeight="1" x14ac:dyDescent="0.2">
      <c r="B19" s="557" t="s">
        <v>363</v>
      </c>
      <c r="C19" s="455"/>
      <c r="D19" s="455"/>
      <c r="E19" s="455"/>
      <c r="F19" s="455"/>
      <c r="G19" s="455"/>
      <c r="H19" s="455"/>
      <c r="I19" s="455"/>
      <c r="J19" s="455"/>
      <c r="K19" s="455"/>
      <c r="L19" s="455"/>
      <c r="M19" s="455"/>
      <c r="N19" s="455"/>
      <c r="O19" s="455"/>
      <c r="P19" s="455"/>
      <c r="Q19" s="558"/>
      <c r="R19" s="550">
        <v>37937</v>
      </c>
      <c r="S19" s="329"/>
      <c r="T19" s="329"/>
      <c r="U19" s="329"/>
      <c r="V19" s="329"/>
      <c r="W19" s="329"/>
      <c r="X19" s="329"/>
      <c r="Y19" s="551"/>
      <c r="Z19" s="552">
        <v>0.4</v>
      </c>
      <c r="AA19" s="552"/>
      <c r="AB19" s="552"/>
      <c r="AC19" s="552"/>
      <c r="AD19" s="553">
        <v>37937</v>
      </c>
      <c r="AE19" s="553"/>
      <c r="AF19" s="553"/>
      <c r="AG19" s="553"/>
      <c r="AH19" s="553"/>
      <c r="AI19" s="553"/>
      <c r="AJ19" s="553"/>
      <c r="AK19" s="553"/>
      <c r="AL19" s="559">
        <v>0.7</v>
      </c>
      <c r="AM19" s="335"/>
      <c r="AN19" s="335"/>
      <c r="AO19" s="560"/>
      <c r="AP19" s="557" t="s">
        <v>250</v>
      </c>
      <c r="AQ19" s="455"/>
      <c r="AR19" s="455"/>
      <c r="AS19" s="455"/>
      <c r="AT19" s="455"/>
      <c r="AU19" s="455"/>
      <c r="AV19" s="455"/>
      <c r="AW19" s="455"/>
      <c r="AX19" s="455"/>
      <c r="AY19" s="455"/>
      <c r="AZ19" s="455"/>
      <c r="BA19" s="455"/>
      <c r="BB19" s="455"/>
      <c r="BC19" s="455"/>
      <c r="BD19" s="455"/>
      <c r="BE19" s="455"/>
      <c r="BF19" s="558"/>
      <c r="BG19" s="550">
        <v>7788</v>
      </c>
      <c r="BH19" s="329"/>
      <c r="BI19" s="329"/>
      <c r="BJ19" s="329"/>
      <c r="BK19" s="329"/>
      <c r="BL19" s="329"/>
      <c r="BM19" s="329"/>
      <c r="BN19" s="551"/>
      <c r="BO19" s="552">
        <v>0.5</v>
      </c>
      <c r="BP19" s="552"/>
      <c r="BQ19" s="552"/>
      <c r="BR19" s="552"/>
      <c r="BS19" s="553" t="s">
        <v>197</v>
      </c>
      <c r="BT19" s="553"/>
      <c r="BU19" s="553"/>
      <c r="BV19" s="553"/>
      <c r="BW19" s="553"/>
      <c r="BX19" s="553"/>
      <c r="BY19" s="553"/>
      <c r="BZ19" s="553"/>
      <c r="CA19" s="553"/>
      <c r="CB19" s="554"/>
      <c r="CD19" s="557" t="s">
        <v>364</v>
      </c>
      <c r="CE19" s="455"/>
      <c r="CF19" s="455"/>
      <c r="CG19" s="455"/>
      <c r="CH19" s="455"/>
      <c r="CI19" s="455"/>
      <c r="CJ19" s="455"/>
      <c r="CK19" s="455"/>
      <c r="CL19" s="455"/>
      <c r="CM19" s="455"/>
      <c r="CN19" s="455"/>
      <c r="CO19" s="455"/>
      <c r="CP19" s="455"/>
      <c r="CQ19" s="558"/>
      <c r="CR19" s="550" t="s">
        <v>197</v>
      </c>
      <c r="CS19" s="329"/>
      <c r="CT19" s="329"/>
      <c r="CU19" s="329"/>
      <c r="CV19" s="329"/>
      <c r="CW19" s="329"/>
      <c r="CX19" s="329"/>
      <c r="CY19" s="551"/>
      <c r="CZ19" s="552" t="s">
        <v>197</v>
      </c>
      <c r="DA19" s="552"/>
      <c r="DB19" s="552"/>
      <c r="DC19" s="552"/>
      <c r="DD19" s="555" t="s">
        <v>197</v>
      </c>
      <c r="DE19" s="329"/>
      <c r="DF19" s="329"/>
      <c r="DG19" s="329"/>
      <c r="DH19" s="329"/>
      <c r="DI19" s="329"/>
      <c r="DJ19" s="329"/>
      <c r="DK19" s="329"/>
      <c r="DL19" s="329"/>
      <c r="DM19" s="329"/>
      <c r="DN19" s="329"/>
      <c r="DO19" s="329"/>
      <c r="DP19" s="551"/>
      <c r="DQ19" s="555" t="s">
        <v>197</v>
      </c>
      <c r="DR19" s="329"/>
      <c r="DS19" s="329"/>
      <c r="DT19" s="329"/>
      <c r="DU19" s="329"/>
      <c r="DV19" s="329"/>
      <c r="DW19" s="329"/>
      <c r="DX19" s="329"/>
      <c r="DY19" s="329"/>
      <c r="DZ19" s="329"/>
      <c r="EA19" s="329"/>
      <c r="EB19" s="329"/>
      <c r="EC19" s="556"/>
    </row>
    <row r="20" spans="2:133" ht="11.25" customHeight="1" x14ac:dyDescent="0.2">
      <c r="B20" s="563" t="s">
        <v>365</v>
      </c>
      <c r="C20" s="564"/>
      <c r="D20" s="564"/>
      <c r="E20" s="564"/>
      <c r="F20" s="564"/>
      <c r="G20" s="564"/>
      <c r="H20" s="564"/>
      <c r="I20" s="564"/>
      <c r="J20" s="564"/>
      <c r="K20" s="564"/>
      <c r="L20" s="564"/>
      <c r="M20" s="564"/>
      <c r="N20" s="564"/>
      <c r="O20" s="564"/>
      <c r="P20" s="564"/>
      <c r="Q20" s="565"/>
      <c r="R20" s="550" t="s">
        <v>197</v>
      </c>
      <c r="S20" s="329"/>
      <c r="T20" s="329"/>
      <c r="U20" s="329"/>
      <c r="V20" s="329"/>
      <c r="W20" s="329"/>
      <c r="X20" s="329"/>
      <c r="Y20" s="551"/>
      <c r="Z20" s="552" t="s">
        <v>197</v>
      </c>
      <c r="AA20" s="552"/>
      <c r="AB20" s="552"/>
      <c r="AC20" s="552"/>
      <c r="AD20" s="553" t="s">
        <v>197</v>
      </c>
      <c r="AE20" s="553"/>
      <c r="AF20" s="553"/>
      <c r="AG20" s="553"/>
      <c r="AH20" s="553"/>
      <c r="AI20" s="553"/>
      <c r="AJ20" s="553"/>
      <c r="AK20" s="553"/>
      <c r="AL20" s="559" t="s">
        <v>197</v>
      </c>
      <c r="AM20" s="335"/>
      <c r="AN20" s="335"/>
      <c r="AO20" s="560"/>
      <c r="AP20" s="557" t="s">
        <v>366</v>
      </c>
      <c r="AQ20" s="455"/>
      <c r="AR20" s="455"/>
      <c r="AS20" s="455"/>
      <c r="AT20" s="455"/>
      <c r="AU20" s="455"/>
      <c r="AV20" s="455"/>
      <c r="AW20" s="455"/>
      <c r="AX20" s="455"/>
      <c r="AY20" s="455"/>
      <c r="AZ20" s="455"/>
      <c r="BA20" s="455"/>
      <c r="BB20" s="455"/>
      <c r="BC20" s="455"/>
      <c r="BD20" s="455"/>
      <c r="BE20" s="455"/>
      <c r="BF20" s="558"/>
      <c r="BG20" s="550">
        <v>7788</v>
      </c>
      <c r="BH20" s="329"/>
      <c r="BI20" s="329"/>
      <c r="BJ20" s="329"/>
      <c r="BK20" s="329"/>
      <c r="BL20" s="329"/>
      <c r="BM20" s="329"/>
      <c r="BN20" s="551"/>
      <c r="BO20" s="552">
        <v>0.5</v>
      </c>
      <c r="BP20" s="552"/>
      <c r="BQ20" s="552"/>
      <c r="BR20" s="552"/>
      <c r="BS20" s="553" t="s">
        <v>197</v>
      </c>
      <c r="BT20" s="553"/>
      <c r="BU20" s="553"/>
      <c r="BV20" s="553"/>
      <c r="BW20" s="553"/>
      <c r="BX20" s="553"/>
      <c r="BY20" s="553"/>
      <c r="BZ20" s="553"/>
      <c r="CA20" s="553"/>
      <c r="CB20" s="554"/>
      <c r="CD20" s="557" t="s">
        <v>188</v>
      </c>
      <c r="CE20" s="455"/>
      <c r="CF20" s="455"/>
      <c r="CG20" s="455"/>
      <c r="CH20" s="455"/>
      <c r="CI20" s="455"/>
      <c r="CJ20" s="455"/>
      <c r="CK20" s="455"/>
      <c r="CL20" s="455"/>
      <c r="CM20" s="455"/>
      <c r="CN20" s="455"/>
      <c r="CO20" s="455"/>
      <c r="CP20" s="455"/>
      <c r="CQ20" s="558"/>
      <c r="CR20" s="550">
        <v>9004826</v>
      </c>
      <c r="CS20" s="329"/>
      <c r="CT20" s="329"/>
      <c r="CU20" s="329"/>
      <c r="CV20" s="329"/>
      <c r="CW20" s="329"/>
      <c r="CX20" s="329"/>
      <c r="CY20" s="551"/>
      <c r="CZ20" s="552">
        <v>100</v>
      </c>
      <c r="DA20" s="552"/>
      <c r="DB20" s="552"/>
      <c r="DC20" s="552"/>
      <c r="DD20" s="555">
        <v>1091255</v>
      </c>
      <c r="DE20" s="329"/>
      <c r="DF20" s="329"/>
      <c r="DG20" s="329"/>
      <c r="DH20" s="329"/>
      <c r="DI20" s="329"/>
      <c r="DJ20" s="329"/>
      <c r="DK20" s="329"/>
      <c r="DL20" s="329"/>
      <c r="DM20" s="329"/>
      <c r="DN20" s="329"/>
      <c r="DO20" s="329"/>
      <c r="DP20" s="551"/>
      <c r="DQ20" s="555">
        <v>6193737</v>
      </c>
      <c r="DR20" s="329"/>
      <c r="DS20" s="329"/>
      <c r="DT20" s="329"/>
      <c r="DU20" s="329"/>
      <c r="DV20" s="329"/>
      <c r="DW20" s="329"/>
      <c r="DX20" s="329"/>
      <c r="DY20" s="329"/>
      <c r="DZ20" s="329"/>
      <c r="EA20" s="329"/>
      <c r="EB20" s="329"/>
      <c r="EC20" s="556"/>
    </row>
    <row r="21" spans="2:133" ht="11.25" customHeight="1" x14ac:dyDescent="0.2">
      <c r="B21" s="557" t="s">
        <v>341</v>
      </c>
      <c r="C21" s="455"/>
      <c r="D21" s="455"/>
      <c r="E21" s="455"/>
      <c r="F21" s="455"/>
      <c r="G21" s="455"/>
      <c r="H21" s="455"/>
      <c r="I21" s="455"/>
      <c r="J21" s="455"/>
      <c r="K21" s="455"/>
      <c r="L21" s="455"/>
      <c r="M21" s="455"/>
      <c r="N21" s="455"/>
      <c r="O21" s="455"/>
      <c r="P21" s="455"/>
      <c r="Q21" s="558"/>
      <c r="R21" s="550">
        <v>3628157</v>
      </c>
      <c r="S21" s="329"/>
      <c r="T21" s="329"/>
      <c r="U21" s="329"/>
      <c r="V21" s="329"/>
      <c r="W21" s="329"/>
      <c r="X21" s="329"/>
      <c r="Y21" s="551"/>
      <c r="Z21" s="552">
        <v>37.700000000000003</v>
      </c>
      <c r="AA21" s="552"/>
      <c r="AB21" s="552"/>
      <c r="AC21" s="552"/>
      <c r="AD21" s="553">
        <v>3298341</v>
      </c>
      <c r="AE21" s="553"/>
      <c r="AF21" s="553"/>
      <c r="AG21" s="553"/>
      <c r="AH21" s="553"/>
      <c r="AI21" s="553"/>
      <c r="AJ21" s="553"/>
      <c r="AK21" s="553"/>
      <c r="AL21" s="559">
        <v>60.6</v>
      </c>
      <c r="AM21" s="335"/>
      <c r="AN21" s="335"/>
      <c r="AO21" s="560"/>
      <c r="AP21" s="557" t="s">
        <v>368</v>
      </c>
      <c r="AQ21" s="570"/>
      <c r="AR21" s="570"/>
      <c r="AS21" s="570"/>
      <c r="AT21" s="570"/>
      <c r="AU21" s="570"/>
      <c r="AV21" s="570"/>
      <c r="AW21" s="570"/>
      <c r="AX21" s="570"/>
      <c r="AY21" s="570"/>
      <c r="AZ21" s="570"/>
      <c r="BA21" s="570"/>
      <c r="BB21" s="570"/>
      <c r="BC21" s="570"/>
      <c r="BD21" s="570"/>
      <c r="BE21" s="570"/>
      <c r="BF21" s="571"/>
      <c r="BG21" s="550">
        <v>7788</v>
      </c>
      <c r="BH21" s="329"/>
      <c r="BI21" s="329"/>
      <c r="BJ21" s="329"/>
      <c r="BK21" s="329"/>
      <c r="BL21" s="329"/>
      <c r="BM21" s="329"/>
      <c r="BN21" s="551"/>
      <c r="BO21" s="552">
        <v>0.5</v>
      </c>
      <c r="BP21" s="552"/>
      <c r="BQ21" s="552"/>
      <c r="BR21" s="552"/>
      <c r="BS21" s="553" t="s">
        <v>197</v>
      </c>
      <c r="BT21" s="553"/>
      <c r="BU21" s="553"/>
      <c r="BV21" s="553"/>
      <c r="BW21" s="553"/>
      <c r="BX21" s="553"/>
      <c r="BY21" s="553"/>
      <c r="BZ21" s="553"/>
      <c r="CA21" s="553"/>
      <c r="CB21" s="554"/>
      <c r="CD21" s="572"/>
      <c r="CE21" s="573"/>
      <c r="CF21" s="573"/>
      <c r="CG21" s="573"/>
      <c r="CH21" s="573"/>
      <c r="CI21" s="573"/>
      <c r="CJ21" s="573"/>
      <c r="CK21" s="573"/>
      <c r="CL21" s="573"/>
      <c r="CM21" s="573"/>
      <c r="CN21" s="573"/>
      <c r="CO21" s="573"/>
      <c r="CP21" s="573"/>
      <c r="CQ21" s="574"/>
      <c r="CR21" s="575"/>
      <c r="CS21" s="567"/>
      <c r="CT21" s="567"/>
      <c r="CU21" s="567"/>
      <c r="CV21" s="567"/>
      <c r="CW21" s="567"/>
      <c r="CX21" s="567"/>
      <c r="CY21" s="568"/>
      <c r="CZ21" s="576"/>
      <c r="DA21" s="576"/>
      <c r="DB21" s="576"/>
      <c r="DC21" s="576"/>
      <c r="DD21" s="566"/>
      <c r="DE21" s="567"/>
      <c r="DF21" s="567"/>
      <c r="DG21" s="567"/>
      <c r="DH21" s="567"/>
      <c r="DI21" s="567"/>
      <c r="DJ21" s="567"/>
      <c r="DK21" s="567"/>
      <c r="DL21" s="567"/>
      <c r="DM21" s="567"/>
      <c r="DN21" s="567"/>
      <c r="DO21" s="567"/>
      <c r="DP21" s="568"/>
      <c r="DQ21" s="566"/>
      <c r="DR21" s="567"/>
      <c r="DS21" s="567"/>
      <c r="DT21" s="567"/>
      <c r="DU21" s="567"/>
      <c r="DV21" s="567"/>
      <c r="DW21" s="567"/>
      <c r="DX21" s="567"/>
      <c r="DY21" s="567"/>
      <c r="DZ21" s="567"/>
      <c r="EA21" s="567"/>
      <c r="EB21" s="567"/>
      <c r="EC21" s="569"/>
    </row>
    <row r="22" spans="2:133" ht="11.25" customHeight="1" x14ac:dyDescent="0.2">
      <c r="B22" s="557" t="s">
        <v>291</v>
      </c>
      <c r="C22" s="455"/>
      <c r="D22" s="455"/>
      <c r="E22" s="455"/>
      <c r="F22" s="455"/>
      <c r="G22" s="455"/>
      <c r="H22" s="455"/>
      <c r="I22" s="455"/>
      <c r="J22" s="455"/>
      <c r="K22" s="455"/>
      <c r="L22" s="455"/>
      <c r="M22" s="455"/>
      <c r="N22" s="455"/>
      <c r="O22" s="455"/>
      <c r="P22" s="455"/>
      <c r="Q22" s="558"/>
      <c r="R22" s="550">
        <v>3298341</v>
      </c>
      <c r="S22" s="329"/>
      <c r="T22" s="329"/>
      <c r="U22" s="329"/>
      <c r="V22" s="329"/>
      <c r="W22" s="329"/>
      <c r="X22" s="329"/>
      <c r="Y22" s="551"/>
      <c r="Z22" s="552">
        <v>34.299999999999997</v>
      </c>
      <c r="AA22" s="552"/>
      <c r="AB22" s="552"/>
      <c r="AC22" s="552"/>
      <c r="AD22" s="553">
        <v>3298341</v>
      </c>
      <c r="AE22" s="553"/>
      <c r="AF22" s="553"/>
      <c r="AG22" s="553"/>
      <c r="AH22" s="553"/>
      <c r="AI22" s="553"/>
      <c r="AJ22" s="553"/>
      <c r="AK22" s="553"/>
      <c r="AL22" s="559">
        <v>60.6</v>
      </c>
      <c r="AM22" s="335"/>
      <c r="AN22" s="335"/>
      <c r="AO22" s="560"/>
      <c r="AP22" s="557" t="s">
        <v>141</v>
      </c>
      <c r="AQ22" s="570"/>
      <c r="AR22" s="570"/>
      <c r="AS22" s="570"/>
      <c r="AT22" s="570"/>
      <c r="AU22" s="570"/>
      <c r="AV22" s="570"/>
      <c r="AW22" s="570"/>
      <c r="AX22" s="570"/>
      <c r="AY22" s="570"/>
      <c r="AZ22" s="570"/>
      <c r="BA22" s="570"/>
      <c r="BB22" s="570"/>
      <c r="BC22" s="570"/>
      <c r="BD22" s="570"/>
      <c r="BE22" s="570"/>
      <c r="BF22" s="571"/>
      <c r="BG22" s="550" t="s">
        <v>197</v>
      </c>
      <c r="BH22" s="329"/>
      <c r="BI22" s="329"/>
      <c r="BJ22" s="329"/>
      <c r="BK22" s="329"/>
      <c r="BL22" s="329"/>
      <c r="BM22" s="329"/>
      <c r="BN22" s="551"/>
      <c r="BO22" s="552" t="s">
        <v>197</v>
      </c>
      <c r="BP22" s="552"/>
      <c r="BQ22" s="552"/>
      <c r="BR22" s="552"/>
      <c r="BS22" s="553" t="s">
        <v>197</v>
      </c>
      <c r="BT22" s="553"/>
      <c r="BU22" s="553"/>
      <c r="BV22" s="553"/>
      <c r="BW22" s="553"/>
      <c r="BX22" s="553"/>
      <c r="BY22" s="553"/>
      <c r="BZ22" s="553"/>
      <c r="CA22" s="553"/>
      <c r="CB22" s="554"/>
      <c r="CD22" s="323" t="s">
        <v>369</v>
      </c>
      <c r="CE22" s="324"/>
      <c r="CF22" s="324"/>
      <c r="CG22" s="324"/>
      <c r="CH22" s="324"/>
      <c r="CI22" s="324"/>
      <c r="CJ22" s="324"/>
      <c r="CK22" s="324"/>
      <c r="CL22" s="324"/>
      <c r="CM22" s="324"/>
      <c r="CN22" s="324"/>
      <c r="CO22" s="324"/>
      <c r="CP22" s="324"/>
      <c r="CQ22" s="324"/>
      <c r="CR22" s="324"/>
      <c r="CS22" s="324"/>
      <c r="CT22" s="324"/>
      <c r="CU22" s="324"/>
      <c r="CV22" s="324"/>
      <c r="CW22" s="324"/>
      <c r="CX22" s="324"/>
      <c r="CY22" s="324"/>
      <c r="CZ22" s="324"/>
      <c r="DA22" s="324"/>
      <c r="DB22" s="324"/>
      <c r="DC22" s="324"/>
      <c r="DD22" s="324"/>
      <c r="DE22" s="324"/>
      <c r="DF22" s="324"/>
      <c r="DG22" s="324"/>
      <c r="DH22" s="324"/>
      <c r="DI22" s="324"/>
      <c r="DJ22" s="324"/>
      <c r="DK22" s="324"/>
      <c r="DL22" s="324"/>
      <c r="DM22" s="324"/>
      <c r="DN22" s="324"/>
      <c r="DO22" s="324"/>
      <c r="DP22" s="324"/>
      <c r="DQ22" s="324"/>
      <c r="DR22" s="324"/>
      <c r="DS22" s="324"/>
      <c r="DT22" s="324"/>
      <c r="DU22" s="324"/>
      <c r="DV22" s="324"/>
      <c r="DW22" s="324"/>
      <c r="DX22" s="324"/>
      <c r="DY22" s="324"/>
      <c r="DZ22" s="324"/>
      <c r="EA22" s="324"/>
      <c r="EB22" s="324"/>
      <c r="EC22" s="373"/>
    </row>
    <row r="23" spans="2:133" ht="11.25" customHeight="1" x14ac:dyDescent="0.2">
      <c r="B23" s="557" t="s">
        <v>288</v>
      </c>
      <c r="C23" s="455"/>
      <c r="D23" s="455"/>
      <c r="E23" s="455"/>
      <c r="F23" s="455"/>
      <c r="G23" s="455"/>
      <c r="H23" s="455"/>
      <c r="I23" s="455"/>
      <c r="J23" s="455"/>
      <c r="K23" s="455"/>
      <c r="L23" s="455"/>
      <c r="M23" s="455"/>
      <c r="N23" s="455"/>
      <c r="O23" s="455"/>
      <c r="P23" s="455"/>
      <c r="Q23" s="558"/>
      <c r="R23" s="550">
        <v>329692</v>
      </c>
      <c r="S23" s="329"/>
      <c r="T23" s="329"/>
      <c r="U23" s="329"/>
      <c r="V23" s="329"/>
      <c r="W23" s="329"/>
      <c r="X23" s="329"/>
      <c r="Y23" s="551"/>
      <c r="Z23" s="552">
        <v>3.4</v>
      </c>
      <c r="AA23" s="552"/>
      <c r="AB23" s="552"/>
      <c r="AC23" s="552"/>
      <c r="AD23" s="553" t="s">
        <v>197</v>
      </c>
      <c r="AE23" s="553"/>
      <c r="AF23" s="553"/>
      <c r="AG23" s="553"/>
      <c r="AH23" s="553"/>
      <c r="AI23" s="553"/>
      <c r="AJ23" s="553"/>
      <c r="AK23" s="553"/>
      <c r="AL23" s="559" t="s">
        <v>197</v>
      </c>
      <c r="AM23" s="335"/>
      <c r="AN23" s="335"/>
      <c r="AO23" s="560"/>
      <c r="AP23" s="557" t="s">
        <v>118</v>
      </c>
      <c r="AQ23" s="570"/>
      <c r="AR23" s="570"/>
      <c r="AS23" s="570"/>
      <c r="AT23" s="570"/>
      <c r="AU23" s="570"/>
      <c r="AV23" s="570"/>
      <c r="AW23" s="570"/>
      <c r="AX23" s="570"/>
      <c r="AY23" s="570"/>
      <c r="AZ23" s="570"/>
      <c r="BA23" s="570"/>
      <c r="BB23" s="570"/>
      <c r="BC23" s="570"/>
      <c r="BD23" s="570"/>
      <c r="BE23" s="570"/>
      <c r="BF23" s="571"/>
      <c r="BG23" s="550" t="s">
        <v>197</v>
      </c>
      <c r="BH23" s="329"/>
      <c r="BI23" s="329"/>
      <c r="BJ23" s="329"/>
      <c r="BK23" s="329"/>
      <c r="BL23" s="329"/>
      <c r="BM23" s="329"/>
      <c r="BN23" s="551"/>
      <c r="BO23" s="552" t="s">
        <v>197</v>
      </c>
      <c r="BP23" s="552"/>
      <c r="BQ23" s="552"/>
      <c r="BR23" s="552"/>
      <c r="BS23" s="553" t="s">
        <v>197</v>
      </c>
      <c r="BT23" s="553"/>
      <c r="BU23" s="553"/>
      <c r="BV23" s="553"/>
      <c r="BW23" s="553"/>
      <c r="BX23" s="553"/>
      <c r="BY23" s="553"/>
      <c r="BZ23" s="553"/>
      <c r="CA23" s="553"/>
      <c r="CB23" s="554"/>
      <c r="CD23" s="323" t="s">
        <v>314</v>
      </c>
      <c r="CE23" s="324"/>
      <c r="CF23" s="324"/>
      <c r="CG23" s="324"/>
      <c r="CH23" s="324"/>
      <c r="CI23" s="324"/>
      <c r="CJ23" s="324"/>
      <c r="CK23" s="324"/>
      <c r="CL23" s="324"/>
      <c r="CM23" s="324"/>
      <c r="CN23" s="324"/>
      <c r="CO23" s="324"/>
      <c r="CP23" s="324"/>
      <c r="CQ23" s="373"/>
      <c r="CR23" s="323" t="s">
        <v>370</v>
      </c>
      <c r="CS23" s="324"/>
      <c r="CT23" s="324"/>
      <c r="CU23" s="324"/>
      <c r="CV23" s="324"/>
      <c r="CW23" s="324"/>
      <c r="CX23" s="324"/>
      <c r="CY23" s="373"/>
      <c r="CZ23" s="323" t="s">
        <v>374</v>
      </c>
      <c r="DA23" s="324"/>
      <c r="DB23" s="324"/>
      <c r="DC23" s="373"/>
      <c r="DD23" s="323" t="s">
        <v>295</v>
      </c>
      <c r="DE23" s="324"/>
      <c r="DF23" s="324"/>
      <c r="DG23" s="324"/>
      <c r="DH23" s="324"/>
      <c r="DI23" s="324"/>
      <c r="DJ23" s="324"/>
      <c r="DK23" s="373"/>
      <c r="DL23" s="577" t="s">
        <v>377</v>
      </c>
      <c r="DM23" s="578"/>
      <c r="DN23" s="578"/>
      <c r="DO23" s="578"/>
      <c r="DP23" s="578"/>
      <c r="DQ23" s="578"/>
      <c r="DR23" s="578"/>
      <c r="DS23" s="578"/>
      <c r="DT23" s="578"/>
      <c r="DU23" s="578"/>
      <c r="DV23" s="579"/>
      <c r="DW23" s="323" t="s">
        <v>378</v>
      </c>
      <c r="DX23" s="324"/>
      <c r="DY23" s="324"/>
      <c r="DZ23" s="324"/>
      <c r="EA23" s="324"/>
      <c r="EB23" s="324"/>
      <c r="EC23" s="373"/>
    </row>
    <row r="24" spans="2:133" ht="11.25" customHeight="1" x14ac:dyDescent="0.2">
      <c r="B24" s="557" t="s">
        <v>379</v>
      </c>
      <c r="C24" s="455"/>
      <c r="D24" s="455"/>
      <c r="E24" s="455"/>
      <c r="F24" s="455"/>
      <c r="G24" s="455"/>
      <c r="H24" s="455"/>
      <c r="I24" s="455"/>
      <c r="J24" s="455"/>
      <c r="K24" s="455"/>
      <c r="L24" s="455"/>
      <c r="M24" s="455"/>
      <c r="N24" s="455"/>
      <c r="O24" s="455"/>
      <c r="P24" s="455"/>
      <c r="Q24" s="558"/>
      <c r="R24" s="550">
        <v>124</v>
      </c>
      <c r="S24" s="329"/>
      <c r="T24" s="329"/>
      <c r="U24" s="329"/>
      <c r="V24" s="329"/>
      <c r="W24" s="329"/>
      <c r="X24" s="329"/>
      <c r="Y24" s="551"/>
      <c r="Z24" s="552">
        <v>0</v>
      </c>
      <c r="AA24" s="552"/>
      <c r="AB24" s="552"/>
      <c r="AC24" s="552"/>
      <c r="AD24" s="553" t="s">
        <v>197</v>
      </c>
      <c r="AE24" s="553"/>
      <c r="AF24" s="553"/>
      <c r="AG24" s="553"/>
      <c r="AH24" s="553"/>
      <c r="AI24" s="553"/>
      <c r="AJ24" s="553"/>
      <c r="AK24" s="553"/>
      <c r="AL24" s="559" t="s">
        <v>197</v>
      </c>
      <c r="AM24" s="335"/>
      <c r="AN24" s="335"/>
      <c r="AO24" s="560"/>
      <c r="AP24" s="557" t="s">
        <v>380</v>
      </c>
      <c r="AQ24" s="570"/>
      <c r="AR24" s="570"/>
      <c r="AS24" s="570"/>
      <c r="AT24" s="570"/>
      <c r="AU24" s="570"/>
      <c r="AV24" s="570"/>
      <c r="AW24" s="570"/>
      <c r="AX24" s="570"/>
      <c r="AY24" s="570"/>
      <c r="AZ24" s="570"/>
      <c r="BA24" s="570"/>
      <c r="BB24" s="570"/>
      <c r="BC24" s="570"/>
      <c r="BD24" s="570"/>
      <c r="BE24" s="570"/>
      <c r="BF24" s="571"/>
      <c r="BG24" s="550" t="s">
        <v>197</v>
      </c>
      <c r="BH24" s="329"/>
      <c r="BI24" s="329"/>
      <c r="BJ24" s="329"/>
      <c r="BK24" s="329"/>
      <c r="BL24" s="329"/>
      <c r="BM24" s="329"/>
      <c r="BN24" s="551"/>
      <c r="BO24" s="552" t="s">
        <v>197</v>
      </c>
      <c r="BP24" s="552"/>
      <c r="BQ24" s="552"/>
      <c r="BR24" s="552"/>
      <c r="BS24" s="553" t="s">
        <v>197</v>
      </c>
      <c r="BT24" s="553"/>
      <c r="BU24" s="553"/>
      <c r="BV24" s="553"/>
      <c r="BW24" s="553"/>
      <c r="BX24" s="553"/>
      <c r="BY24" s="553"/>
      <c r="BZ24" s="553"/>
      <c r="CA24" s="553"/>
      <c r="CB24" s="554"/>
      <c r="CD24" s="539" t="s">
        <v>381</v>
      </c>
      <c r="CE24" s="540"/>
      <c r="CF24" s="540"/>
      <c r="CG24" s="540"/>
      <c r="CH24" s="540"/>
      <c r="CI24" s="540"/>
      <c r="CJ24" s="540"/>
      <c r="CK24" s="540"/>
      <c r="CL24" s="540"/>
      <c r="CM24" s="540"/>
      <c r="CN24" s="540"/>
      <c r="CO24" s="540"/>
      <c r="CP24" s="540"/>
      <c r="CQ24" s="541"/>
      <c r="CR24" s="542">
        <v>3668255</v>
      </c>
      <c r="CS24" s="543"/>
      <c r="CT24" s="543"/>
      <c r="CU24" s="543"/>
      <c r="CV24" s="543"/>
      <c r="CW24" s="543"/>
      <c r="CX24" s="543"/>
      <c r="CY24" s="544"/>
      <c r="CZ24" s="547">
        <v>40.700000000000003</v>
      </c>
      <c r="DA24" s="548"/>
      <c r="DB24" s="548"/>
      <c r="DC24" s="561"/>
      <c r="DD24" s="580">
        <v>2707262</v>
      </c>
      <c r="DE24" s="543"/>
      <c r="DF24" s="543"/>
      <c r="DG24" s="543"/>
      <c r="DH24" s="543"/>
      <c r="DI24" s="543"/>
      <c r="DJ24" s="543"/>
      <c r="DK24" s="544"/>
      <c r="DL24" s="580">
        <v>2486334</v>
      </c>
      <c r="DM24" s="543"/>
      <c r="DN24" s="543"/>
      <c r="DO24" s="543"/>
      <c r="DP24" s="543"/>
      <c r="DQ24" s="543"/>
      <c r="DR24" s="543"/>
      <c r="DS24" s="543"/>
      <c r="DT24" s="543"/>
      <c r="DU24" s="543"/>
      <c r="DV24" s="544"/>
      <c r="DW24" s="547">
        <v>45.7</v>
      </c>
      <c r="DX24" s="548"/>
      <c r="DY24" s="548"/>
      <c r="DZ24" s="548"/>
      <c r="EA24" s="548"/>
      <c r="EB24" s="548"/>
      <c r="EC24" s="549"/>
    </row>
    <row r="25" spans="2:133" ht="11.25" customHeight="1" x14ac:dyDescent="0.2">
      <c r="B25" s="557" t="s">
        <v>78</v>
      </c>
      <c r="C25" s="455"/>
      <c r="D25" s="455"/>
      <c r="E25" s="455"/>
      <c r="F25" s="455"/>
      <c r="G25" s="455"/>
      <c r="H25" s="455"/>
      <c r="I25" s="455"/>
      <c r="J25" s="455"/>
      <c r="K25" s="455"/>
      <c r="L25" s="455"/>
      <c r="M25" s="455"/>
      <c r="N25" s="455"/>
      <c r="O25" s="455"/>
      <c r="P25" s="455"/>
      <c r="Q25" s="558"/>
      <c r="R25" s="550">
        <v>5735512</v>
      </c>
      <c r="S25" s="329"/>
      <c r="T25" s="329"/>
      <c r="U25" s="329"/>
      <c r="V25" s="329"/>
      <c r="W25" s="329"/>
      <c r="X25" s="329"/>
      <c r="Y25" s="551"/>
      <c r="Z25" s="552">
        <v>59.7</v>
      </c>
      <c r="AA25" s="552"/>
      <c r="AB25" s="552"/>
      <c r="AC25" s="552"/>
      <c r="AD25" s="553">
        <v>5405696</v>
      </c>
      <c r="AE25" s="553"/>
      <c r="AF25" s="553"/>
      <c r="AG25" s="553"/>
      <c r="AH25" s="553"/>
      <c r="AI25" s="553"/>
      <c r="AJ25" s="553"/>
      <c r="AK25" s="553"/>
      <c r="AL25" s="559">
        <v>99.3</v>
      </c>
      <c r="AM25" s="335"/>
      <c r="AN25" s="335"/>
      <c r="AO25" s="560"/>
      <c r="AP25" s="557" t="s">
        <v>269</v>
      </c>
      <c r="AQ25" s="570"/>
      <c r="AR25" s="570"/>
      <c r="AS25" s="570"/>
      <c r="AT25" s="570"/>
      <c r="AU25" s="570"/>
      <c r="AV25" s="570"/>
      <c r="AW25" s="570"/>
      <c r="AX25" s="570"/>
      <c r="AY25" s="570"/>
      <c r="AZ25" s="570"/>
      <c r="BA25" s="570"/>
      <c r="BB25" s="570"/>
      <c r="BC25" s="570"/>
      <c r="BD25" s="570"/>
      <c r="BE25" s="570"/>
      <c r="BF25" s="571"/>
      <c r="BG25" s="550" t="s">
        <v>197</v>
      </c>
      <c r="BH25" s="329"/>
      <c r="BI25" s="329"/>
      <c r="BJ25" s="329"/>
      <c r="BK25" s="329"/>
      <c r="BL25" s="329"/>
      <c r="BM25" s="329"/>
      <c r="BN25" s="551"/>
      <c r="BO25" s="552" t="s">
        <v>197</v>
      </c>
      <c r="BP25" s="552"/>
      <c r="BQ25" s="552"/>
      <c r="BR25" s="552"/>
      <c r="BS25" s="553" t="s">
        <v>197</v>
      </c>
      <c r="BT25" s="553"/>
      <c r="BU25" s="553"/>
      <c r="BV25" s="553"/>
      <c r="BW25" s="553"/>
      <c r="BX25" s="553"/>
      <c r="BY25" s="553"/>
      <c r="BZ25" s="553"/>
      <c r="CA25" s="553"/>
      <c r="CB25" s="554"/>
      <c r="CD25" s="557" t="s">
        <v>195</v>
      </c>
      <c r="CE25" s="455"/>
      <c r="CF25" s="455"/>
      <c r="CG25" s="455"/>
      <c r="CH25" s="455"/>
      <c r="CI25" s="455"/>
      <c r="CJ25" s="455"/>
      <c r="CK25" s="455"/>
      <c r="CL25" s="455"/>
      <c r="CM25" s="455"/>
      <c r="CN25" s="455"/>
      <c r="CO25" s="455"/>
      <c r="CP25" s="455"/>
      <c r="CQ25" s="558"/>
      <c r="CR25" s="550">
        <v>1432424</v>
      </c>
      <c r="CS25" s="581"/>
      <c r="CT25" s="581"/>
      <c r="CU25" s="581"/>
      <c r="CV25" s="581"/>
      <c r="CW25" s="581"/>
      <c r="CX25" s="581"/>
      <c r="CY25" s="582"/>
      <c r="CZ25" s="559">
        <v>15.9</v>
      </c>
      <c r="DA25" s="583"/>
      <c r="DB25" s="583"/>
      <c r="DC25" s="585"/>
      <c r="DD25" s="555">
        <v>1331138</v>
      </c>
      <c r="DE25" s="581"/>
      <c r="DF25" s="581"/>
      <c r="DG25" s="581"/>
      <c r="DH25" s="581"/>
      <c r="DI25" s="581"/>
      <c r="DJ25" s="581"/>
      <c r="DK25" s="582"/>
      <c r="DL25" s="555">
        <v>1294658</v>
      </c>
      <c r="DM25" s="581"/>
      <c r="DN25" s="581"/>
      <c r="DO25" s="581"/>
      <c r="DP25" s="581"/>
      <c r="DQ25" s="581"/>
      <c r="DR25" s="581"/>
      <c r="DS25" s="581"/>
      <c r="DT25" s="581"/>
      <c r="DU25" s="581"/>
      <c r="DV25" s="582"/>
      <c r="DW25" s="559">
        <v>23.8</v>
      </c>
      <c r="DX25" s="583"/>
      <c r="DY25" s="583"/>
      <c r="DZ25" s="583"/>
      <c r="EA25" s="583"/>
      <c r="EB25" s="583"/>
      <c r="EC25" s="584"/>
    </row>
    <row r="26" spans="2:133" ht="11.25" customHeight="1" x14ac:dyDescent="0.2">
      <c r="B26" s="557" t="s">
        <v>384</v>
      </c>
      <c r="C26" s="455"/>
      <c r="D26" s="455"/>
      <c r="E26" s="455"/>
      <c r="F26" s="455"/>
      <c r="G26" s="455"/>
      <c r="H26" s="455"/>
      <c r="I26" s="455"/>
      <c r="J26" s="455"/>
      <c r="K26" s="455"/>
      <c r="L26" s="455"/>
      <c r="M26" s="455"/>
      <c r="N26" s="455"/>
      <c r="O26" s="455"/>
      <c r="P26" s="455"/>
      <c r="Q26" s="558"/>
      <c r="R26" s="550">
        <v>798</v>
      </c>
      <c r="S26" s="329"/>
      <c r="T26" s="329"/>
      <c r="U26" s="329"/>
      <c r="V26" s="329"/>
      <c r="W26" s="329"/>
      <c r="X26" s="329"/>
      <c r="Y26" s="551"/>
      <c r="Z26" s="552">
        <v>0</v>
      </c>
      <c r="AA26" s="552"/>
      <c r="AB26" s="552"/>
      <c r="AC26" s="552"/>
      <c r="AD26" s="553">
        <v>798</v>
      </c>
      <c r="AE26" s="553"/>
      <c r="AF26" s="553"/>
      <c r="AG26" s="553"/>
      <c r="AH26" s="553"/>
      <c r="AI26" s="553"/>
      <c r="AJ26" s="553"/>
      <c r="AK26" s="553"/>
      <c r="AL26" s="559">
        <v>0</v>
      </c>
      <c r="AM26" s="335"/>
      <c r="AN26" s="335"/>
      <c r="AO26" s="560"/>
      <c r="AP26" s="557" t="s">
        <v>387</v>
      </c>
      <c r="AQ26" s="570"/>
      <c r="AR26" s="570"/>
      <c r="AS26" s="570"/>
      <c r="AT26" s="570"/>
      <c r="AU26" s="570"/>
      <c r="AV26" s="570"/>
      <c r="AW26" s="570"/>
      <c r="AX26" s="570"/>
      <c r="AY26" s="570"/>
      <c r="AZ26" s="570"/>
      <c r="BA26" s="570"/>
      <c r="BB26" s="570"/>
      <c r="BC26" s="570"/>
      <c r="BD26" s="570"/>
      <c r="BE26" s="570"/>
      <c r="BF26" s="571"/>
      <c r="BG26" s="550" t="s">
        <v>197</v>
      </c>
      <c r="BH26" s="329"/>
      <c r="BI26" s="329"/>
      <c r="BJ26" s="329"/>
      <c r="BK26" s="329"/>
      <c r="BL26" s="329"/>
      <c r="BM26" s="329"/>
      <c r="BN26" s="551"/>
      <c r="BO26" s="552" t="s">
        <v>197</v>
      </c>
      <c r="BP26" s="552"/>
      <c r="BQ26" s="552"/>
      <c r="BR26" s="552"/>
      <c r="BS26" s="553" t="s">
        <v>197</v>
      </c>
      <c r="BT26" s="553"/>
      <c r="BU26" s="553"/>
      <c r="BV26" s="553"/>
      <c r="BW26" s="553"/>
      <c r="BX26" s="553"/>
      <c r="BY26" s="553"/>
      <c r="BZ26" s="553"/>
      <c r="CA26" s="553"/>
      <c r="CB26" s="554"/>
      <c r="CD26" s="557" t="s">
        <v>121</v>
      </c>
      <c r="CE26" s="455"/>
      <c r="CF26" s="455"/>
      <c r="CG26" s="455"/>
      <c r="CH26" s="455"/>
      <c r="CI26" s="455"/>
      <c r="CJ26" s="455"/>
      <c r="CK26" s="455"/>
      <c r="CL26" s="455"/>
      <c r="CM26" s="455"/>
      <c r="CN26" s="455"/>
      <c r="CO26" s="455"/>
      <c r="CP26" s="455"/>
      <c r="CQ26" s="558"/>
      <c r="CR26" s="550">
        <v>779164</v>
      </c>
      <c r="CS26" s="329"/>
      <c r="CT26" s="329"/>
      <c r="CU26" s="329"/>
      <c r="CV26" s="329"/>
      <c r="CW26" s="329"/>
      <c r="CX26" s="329"/>
      <c r="CY26" s="551"/>
      <c r="CZ26" s="559">
        <v>8.6999999999999993</v>
      </c>
      <c r="DA26" s="583"/>
      <c r="DB26" s="583"/>
      <c r="DC26" s="585"/>
      <c r="DD26" s="555">
        <v>741419</v>
      </c>
      <c r="DE26" s="329"/>
      <c r="DF26" s="329"/>
      <c r="DG26" s="329"/>
      <c r="DH26" s="329"/>
      <c r="DI26" s="329"/>
      <c r="DJ26" s="329"/>
      <c r="DK26" s="551"/>
      <c r="DL26" s="555" t="s">
        <v>197</v>
      </c>
      <c r="DM26" s="329"/>
      <c r="DN26" s="329"/>
      <c r="DO26" s="329"/>
      <c r="DP26" s="329"/>
      <c r="DQ26" s="329"/>
      <c r="DR26" s="329"/>
      <c r="DS26" s="329"/>
      <c r="DT26" s="329"/>
      <c r="DU26" s="329"/>
      <c r="DV26" s="551"/>
      <c r="DW26" s="559" t="s">
        <v>197</v>
      </c>
      <c r="DX26" s="583"/>
      <c r="DY26" s="583"/>
      <c r="DZ26" s="583"/>
      <c r="EA26" s="583"/>
      <c r="EB26" s="583"/>
      <c r="EC26" s="584"/>
    </row>
    <row r="27" spans="2:133" ht="11.25" customHeight="1" x14ac:dyDescent="0.2">
      <c r="B27" s="557" t="s">
        <v>154</v>
      </c>
      <c r="C27" s="455"/>
      <c r="D27" s="455"/>
      <c r="E27" s="455"/>
      <c r="F27" s="455"/>
      <c r="G27" s="455"/>
      <c r="H27" s="455"/>
      <c r="I27" s="455"/>
      <c r="J27" s="455"/>
      <c r="K27" s="455"/>
      <c r="L27" s="455"/>
      <c r="M27" s="455"/>
      <c r="N27" s="455"/>
      <c r="O27" s="455"/>
      <c r="P27" s="455"/>
      <c r="Q27" s="558"/>
      <c r="R27" s="550">
        <v>109389</v>
      </c>
      <c r="S27" s="329"/>
      <c r="T27" s="329"/>
      <c r="U27" s="329"/>
      <c r="V27" s="329"/>
      <c r="W27" s="329"/>
      <c r="X27" s="329"/>
      <c r="Y27" s="551"/>
      <c r="Z27" s="552">
        <v>1.1000000000000001</v>
      </c>
      <c r="AA27" s="552"/>
      <c r="AB27" s="552"/>
      <c r="AC27" s="552"/>
      <c r="AD27" s="553" t="s">
        <v>197</v>
      </c>
      <c r="AE27" s="553"/>
      <c r="AF27" s="553"/>
      <c r="AG27" s="553"/>
      <c r="AH27" s="553"/>
      <c r="AI27" s="553"/>
      <c r="AJ27" s="553"/>
      <c r="AK27" s="553"/>
      <c r="AL27" s="559" t="s">
        <v>197</v>
      </c>
      <c r="AM27" s="335"/>
      <c r="AN27" s="335"/>
      <c r="AO27" s="560"/>
      <c r="AP27" s="557" t="s">
        <v>388</v>
      </c>
      <c r="AQ27" s="455"/>
      <c r="AR27" s="455"/>
      <c r="AS27" s="455"/>
      <c r="AT27" s="455"/>
      <c r="AU27" s="455"/>
      <c r="AV27" s="455"/>
      <c r="AW27" s="455"/>
      <c r="AX27" s="455"/>
      <c r="AY27" s="455"/>
      <c r="AZ27" s="455"/>
      <c r="BA27" s="455"/>
      <c r="BB27" s="455"/>
      <c r="BC27" s="455"/>
      <c r="BD27" s="455"/>
      <c r="BE27" s="455"/>
      <c r="BF27" s="558"/>
      <c r="BG27" s="550">
        <v>1595513</v>
      </c>
      <c r="BH27" s="329"/>
      <c r="BI27" s="329"/>
      <c r="BJ27" s="329"/>
      <c r="BK27" s="329"/>
      <c r="BL27" s="329"/>
      <c r="BM27" s="329"/>
      <c r="BN27" s="551"/>
      <c r="BO27" s="552">
        <v>100</v>
      </c>
      <c r="BP27" s="552"/>
      <c r="BQ27" s="552"/>
      <c r="BR27" s="552"/>
      <c r="BS27" s="553" t="s">
        <v>197</v>
      </c>
      <c r="BT27" s="553"/>
      <c r="BU27" s="553"/>
      <c r="BV27" s="553"/>
      <c r="BW27" s="553"/>
      <c r="BX27" s="553"/>
      <c r="BY27" s="553"/>
      <c r="BZ27" s="553"/>
      <c r="CA27" s="553"/>
      <c r="CB27" s="554"/>
      <c r="CD27" s="557" t="s">
        <v>219</v>
      </c>
      <c r="CE27" s="455"/>
      <c r="CF27" s="455"/>
      <c r="CG27" s="455"/>
      <c r="CH27" s="455"/>
      <c r="CI27" s="455"/>
      <c r="CJ27" s="455"/>
      <c r="CK27" s="455"/>
      <c r="CL27" s="455"/>
      <c r="CM27" s="455"/>
      <c r="CN27" s="455"/>
      <c r="CO27" s="455"/>
      <c r="CP27" s="455"/>
      <c r="CQ27" s="558"/>
      <c r="CR27" s="550">
        <v>1470000</v>
      </c>
      <c r="CS27" s="581"/>
      <c r="CT27" s="581"/>
      <c r="CU27" s="581"/>
      <c r="CV27" s="581"/>
      <c r="CW27" s="581"/>
      <c r="CX27" s="581"/>
      <c r="CY27" s="582"/>
      <c r="CZ27" s="559">
        <v>16.3</v>
      </c>
      <c r="DA27" s="583"/>
      <c r="DB27" s="583"/>
      <c r="DC27" s="585"/>
      <c r="DD27" s="555">
        <v>618952</v>
      </c>
      <c r="DE27" s="581"/>
      <c r="DF27" s="581"/>
      <c r="DG27" s="581"/>
      <c r="DH27" s="581"/>
      <c r="DI27" s="581"/>
      <c r="DJ27" s="581"/>
      <c r="DK27" s="582"/>
      <c r="DL27" s="555">
        <v>434504</v>
      </c>
      <c r="DM27" s="581"/>
      <c r="DN27" s="581"/>
      <c r="DO27" s="581"/>
      <c r="DP27" s="581"/>
      <c r="DQ27" s="581"/>
      <c r="DR27" s="581"/>
      <c r="DS27" s="581"/>
      <c r="DT27" s="581"/>
      <c r="DU27" s="581"/>
      <c r="DV27" s="582"/>
      <c r="DW27" s="559">
        <v>8</v>
      </c>
      <c r="DX27" s="583"/>
      <c r="DY27" s="583"/>
      <c r="DZ27" s="583"/>
      <c r="EA27" s="583"/>
      <c r="EB27" s="583"/>
      <c r="EC27" s="584"/>
    </row>
    <row r="28" spans="2:133" ht="11.25" customHeight="1" x14ac:dyDescent="0.2">
      <c r="B28" s="557" t="s">
        <v>312</v>
      </c>
      <c r="C28" s="455"/>
      <c r="D28" s="455"/>
      <c r="E28" s="455"/>
      <c r="F28" s="455"/>
      <c r="G28" s="455"/>
      <c r="H28" s="455"/>
      <c r="I28" s="455"/>
      <c r="J28" s="455"/>
      <c r="K28" s="455"/>
      <c r="L28" s="455"/>
      <c r="M28" s="455"/>
      <c r="N28" s="455"/>
      <c r="O28" s="455"/>
      <c r="P28" s="455"/>
      <c r="Q28" s="558"/>
      <c r="R28" s="550">
        <v>49320</v>
      </c>
      <c r="S28" s="329"/>
      <c r="T28" s="329"/>
      <c r="U28" s="329"/>
      <c r="V28" s="329"/>
      <c r="W28" s="329"/>
      <c r="X28" s="329"/>
      <c r="Y28" s="551"/>
      <c r="Z28" s="552">
        <v>0.5</v>
      </c>
      <c r="AA28" s="552"/>
      <c r="AB28" s="552"/>
      <c r="AC28" s="552"/>
      <c r="AD28" s="553">
        <v>7759</v>
      </c>
      <c r="AE28" s="553"/>
      <c r="AF28" s="553"/>
      <c r="AG28" s="553"/>
      <c r="AH28" s="553"/>
      <c r="AI28" s="553"/>
      <c r="AJ28" s="553"/>
      <c r="AK28" s="553"/>
      <c r="AL28" s="559">
        <v>0.1</v>
      </c>
      <c r="AM28" s="335"/>
      <c r="AN28" s="335"/>
      <c r="AO28" s="560"/>
      <c r="AP28" s="557"/>
      <c r="AQ28" s="455"/>
      <c r="AR28" s="455"/>
      <c r="AS28" s="455"/>
      <c r="AT28" s="455"/>
      <c r="AU28" s="455"/>
      <c r="AV28" s="455"/>
      <c r="AW28" s="455"/>
      <c r="AX28" s="455"/>
      <c r="AY28" s="455"/>
      <c r="AZ28" s="455"/>
      <c r="BA28" s="455"/>
      <c r="BB28" s="455"/>
      <c r="BC28" s="455"/>
      <c r="BD28" s="455"/>
      <c r="BE28" s="455"/>
      <c r="BF28" s="558"/>
      <c r="BG28" s="550"/>
      <c r="BH28" s="329"/>
      <c r="BI28" s="329"/>
      <c r="BJ28" s="329"/>
      <c r="BK28" s="329"/>
      <c r="BL28" s="329"/>
      <c r="BM28" s="329"/>
      <c r="BN28" s="551"/>
      <c r="BO28" s="552"/>
      <c r="BP28" s="552"/>
      <c r="BQ28" s="552"/>
      <c r="BR28" s="552"/>
      <c r="BS28" s="555"/>
      <c r="BT28" s="329"/>
      <c r="BU28" s="329"/>
      <c r="BV28" s="329"/>
      <c r="BW28" s="329"/>
      <c r="BX28" s="329"/>
      <c r="BY28" s="329"/>
      <c r="BZ28" s="329"/>
      <c r="CA28" s="329"/>
      <c r="CB28" s="556"/>
      <c r="CD28" s="557" t="s">
        <v>382</v>
      </c>
      <c r="CE28" s="455"/>
      <c r="CF28" s="455"/>
      <c r="CG28" s="455"/>
      <c r="CH28" s="455"/>
      <c r="CI28" s="455"/>
      <c r="CJ28" s="455"/>
      <c r="CK28" s="455"/>
      <c r="CL28" s="455"/>
      <c r="CM28" s="455"/>
      <c r="CN28" s="455"/>
      <c r="CO28" s="455"/>
      <c r="CP28" s="455"/>
      <c r="CQ28" s="558"/>
      <c r="CR28" s="550">
        <v>765831</v>
      </c>
      <c r="CS28" s="329"/>
      <c r="CT28" s="329"/>
      <c r="CU28" s="329"/>
      <c r="CV28" s="329"/>
      <c r="CW28" s="329"/>
      <c r="CX28" s="329"/>
      <c r="CY28" s="551"/>
      <c r="CZ28" s="559">
        <v>8.5</v>
      </c>
      <c r="DA28" s="583"/>
      <c r="DB28" s="583"/>
      <c r="DC28" s="585"/>
      <c r="DD28" s="555">
        <v>757172</v>
      </c>
      <c r="DE28" s="329"/>
      <c r="DF28" s="329"/>
      <c r="DG28" s="329"/>
      <c r="DH28" s="329"/>
      <c r="DI28" s="329"/>
      <c r="DJ28" s="329"/>
      <c r="DK28" s="551"/>
      <c r="DL28" s="555">
        <v>757172</v>
      </c>
      <c r="DM28" s="329"/>
      <c r="DN28" s="329"/>
      <c r="DO28" s="329"/>
      <c r="DP28" s="329"/>
      <c r="DQ28" s="329"/>
      <c r="DR28" s="329"/>
      <c r="DS28" s="329"/>
      <c r="DT28" s="329"/>
      <c r="DU28" s="329"/>
      <c r="DV28" s="551"/>
      <c r="DW28" s="559">
        <v>13.9</v>
      </c>
      <c r="DX28" s="583"/>
      <c r="DY28" s="583"/>
      <c r="DZ28" s="583"/>
      <c r="EA28" s="583"/>
      <c r="EB28" s="583"/>
      <c r="EC28" s="584"/>
    </row>
    <row r="29" spans="2:133" ht="11.25" customHeight="1" x14ac:dyDescent="0.2">
      <c r="B29" s="557" t="s">
        <v>18</v>
      </c>
      <c r="C29" s="455"/>
      <c r="D29" s="455"/>
      <c r="E29" s="455"/>
      <c r="F29" s="455"/>
      <c r="G29" s="455"/>
      <c r="H29" s="455"/>
      <c r="I29" s="455"/>
      <c r="J29" s="455"/>
      <c r="K29" s="455"/>
      <c r="L29" s="455"/>
      <c r="M29" s="455"/>
      <c r="N29" s="455"/>
      <c r="O29" s="455"/>
      <c r="P29" s="455"/>
      <c r="Q29" s="558"/>
      <c r="R29" s="550">
        <v>6350</v>
      </c>
      <c r="S29" s="329"/>
      <c r="T29" s="329"/>
      <c r="U29" s="329"/>
      <c r="V29" s="329"/>
      <c r="W29" s="329"/>
      <c r="X29" s="329"/>
      <c r="Y29" s="551"/>
      <c r="Z29" s="552">
        <v>0.1</v>
      </c>
      <c r="AA29" s="552"/>
      <c r="AB29" s="552"/>
      <c r="AC29" s="552"/>
      <c r="AD29" s="553" t="s">
        <v>197</v>
      </c>
      <c r="AE29" s="553"/>
      <c r="AF29" s="553"/>
      <c r="AG29" s="553"/>
      <c r="AH29" s="553"/>
      <c r="AI29" s="553"/>
      <c r="AJ29" s="553"/>
      <c r="AK29" s="553"/>
      <c r="AL29" s="559" t="s">
        <v>197</v>
      </c>
      <c r="AM29" s="335"/>
      <c r="AN29" s="335"/>
      <c r="AO29" s="560"/>
      <c r="AP29" s="572"/>
      <c r="AQ29" s="573"/>
      <c r="AR29" s="573"/>
      <c r="AS29" s="573"/>
      <c r="AT29" s="573"/>
      <c r="AU29" s="573"/>
      <c r="AV29" s="573"/>
      <c r="AW29" s="573"/>
      <c r="AX29" s="573"/>
      <c r="AY29" s="573"/>
      <c r="AZ29" s="573"/>
      <c r="BA29" s="573"/>
      <c r="BB29" s="573"/>
      <c r="BC29" s="573"/>
      <c r="BD29" s="573"/>
      <c r="BE29" s="573"/>
      <c r="BF29" s="574"/>
      <c r="BG29" s="550"/>
      <c r="BH29" s="329"/>
      <c r="BI29" s="329"/>
      <c r="BJ29" s="329"/>
      <c r="BK29" s="329"/>
      <c r="BL29" s="329"/>
      <c r="BM29" s="329"/>
      <c r="BN29" s="551"/>
      <c r="BO29" s="552"/>
      <c r="BP29" s="552"/>
      <c r="BQ29" s="552"/>
      <c r="BR29" s="552"/>
      <c r="BS29" s="553"/>
      <c r="BT29" s="553"/>
      <c r="BU29" s="553"/>
      <c r="BV29" s="553"/>
      <c r="BW29" s="553"/>
      <c r="BX29" s="553"/>
      <c r="BY29" s="553"/>
      <c r="BZ29" s="553"/>
      <c r="CA29" s="553"/>
      <c r="CB29" s="554"/>
      <c r="CD29" s="521" t="s">
        <v>171</v>
      </c>
      <c r="CE29" s="442"/>
      <c r="CF29" s="557" t="s">
        <v>21</v>
      </c>
      <c r="CG29" s="455"/>
      <c r="CH29" s="455"/>
      <c r="CI29" s="455"/>
      <c r="CJ29" s="455"/>
      <c r="CK29" s="455"/>
      <c r="CL29" s="455"/>
      <c r="CM29" s="455"/>
      <c r="CN29" s="455"/>
      <c r="CO29" s="455"/>
      <c r="CP29" s="455"/>
      <c r="CQ29" s="558"/>
      <c r="CR29" s="550">
        <v>765794</v>
      </c>
      <c r="CS29" s="581"/>
      <c r="CT29" s="581"/>
      <c r="CU29" s="581"/>
      <c r="CV29" s="581"/>
      <c r="CW29" s="581"/>
      <c r="CX29" s="581"/>
      <c r="CY29" s="582"/>
      <c r="CZ29" s="559">
        <v>8.5</v>
      </c>
      <c r="DA29" s="583"/>
      <c r="DB29" s="583"/>
      <c r="DC29" s="585"/>
      <c r="DD29" s="555">
        <v>757135</v>
      </c>
      <c r="DE29" s="581"/>
      <c r="DF29" s="581"/>
      <c r="DG29" s="581"/>
      <c r="DH29" s="581"/>
      <c r="DI29" s="581"/>
      <c r="DJ29" s="581"/>
      <c r="DK29" s="582"/>
      <c r="DL29" s="555">
        <v>757135</v>
      </c>
      <c r="DM29" s="581"/>
      <c r="DN29" s="581"/>
      <c r="DO29" s="581"/>
      <c r="DP29" s="581"/>
      <c r="DQ29" s="581"/>
      <c r="DR29" s="581"/>
      <c r="DS29" s="581"/>
      <c r="DT29" s="581"/>
      <c r="DU29" s="581"/>
      <c r="DV29" s="582"/>
      <c r="DW29" s="559">
        <v>13.9</v>
      </c>
      <c r="DX29" s="583"/>
      <c r="DY29" s="583"/>
      <c r="DZ29" s="583"/>
      <c r="EA29" s="583"/>
      <c r="EB29" s="583"/>
      <c r="EC29" s="584"/>
    </row>
    <row r="30" spans="2:133" ht="11.25" customHeight="1" x14ac:dyDescent="0.2">
      <c r="B30" s="557" t="s">
        <v>342</v>
      </c>
      <c r="C30" s="455"/>
      <c r="D30" s="455"/>
      <c r="E30" s="455"/>
      <c r="F30" s="455"/>
      <c r="G30" s="455"/>
      <c r="H30" s="455"/>
      <c r="I30" s="455"/>
      <c r="J30" s="455"/>
      <c r="K30" s="455"/>
      <c r="L30" s="455"/>
      <c r="M30" s="455"/>
      <c r="N30" s="455"/>
      <c r="O30" s="455"/>
      <c r="P30" s="455"/>
      <c r="Q30" s="558"/>
      <c r="R30" s="550">
        <v>964678</v>
      </c>
      <c r="S30" s="329"/>
      <c r="T30" s="329"/>
      <c r="U30" s="329"/>
      <c r="V30" s="329"/>
      <c r="W30" s="329"/>
      <c r="X30" s="329"/>
      <c r="Y30" s="551"/>
      <c r="Z30" s="552">
        <v>10</v>
      </c>
      <c r="AA30" s="552"/>
      <c r="AB30" s="552"/>
      <c r="AC30" s="552"/>
      <c r="AD30" s="553" t="s">
        <v>197</v>
      </c>
      <c r="AE30" s="553"/>
      <c r="AF30" s="553"/>
      <c r="AG30" s="553"/>
      <c r="AH30" s="553"/>
      <c r="AI30" s="553"/>
      <c r="AJ30" s="553"/>
      <c r="AK30" s="553"/>
      <c r="AL30" s="559" t="s">
        <v>197</v>
      </c>
      <c r="AM30" s="335"/>
      <c r="AN30" s="335"/>
      <c r="AO30" s="560"/>
      <c r="AP30" s="323" t="s">
        <v>314</v>
      </c>
      <c r="AQ30" s="324"/>
      <c r="AR30" s="324"/>
      <c r="AS30" s="324"/>
      <c r="AT30" s="324"/>
      <c r="AU30" s="324"/>
      <c r="AV30" s="324"/>
      <c r="AW30" s="324"/>
      <c r="AX30" s="324"/>
      <c r="AY30" s="324"/>
      <c r="AZ30" s="324"/>
      <c r="BA30" s="324"/>
      <c r="BB30" s="324"/>
      <c r="BC30" s="324"/>
      <c r="BD30" s="324"/>
      <c r="BE30" s="324"/>
      <c r="BF30" s="373"/>
      <c r="BG30" s="323" t="s">
        <v>185</v>
      </c>
      <c r="BH30" s="586"/>
      <c r="BI30" s="586"/>
      <c r="BJ30" s="586"/>
      <c r="BK30" s="586"/>
      <c r="BL30" s="586"/>
      <c r="BM30" s="586"/>
      <c r="BN30" s="586"/>
      <c r="BO30" s="586"/>
      <c r="BP30" s="586"/>
      <c r="BQ30" s="587"/>
      <c r="BR30" s="323" t="s">
        <v>390</v>
      </c>
      <c r="BS30" s="586"/>
      <c r="BT30" s="586"/>
      <c r="BU30" s="586"/>
      <c r="BV30" s="586"/>
      <c r="BW30" s="586"/>
      <c r="BX30" s="586"/>
      <c r="BY30" s="586"/>
      <c r="BZ30" s="586"/>
      <c r="CA30" s="586"/>
      <c r="CB30" s="587"/>
      <c r="CD30" s="522"/>
      <c r="CE30" s="445"/>
      <c r="CF30" s="557" t="s">
        <v>391</v>
      </c>
      <c r="CG30" s="455"/>
      <c r="CH30" s="455"/>
      <c r="CI30" s="455"/>
      <c r="CJ30" s="455"/>
      <c r="CK30" s="455"/>
      <c r="CL30" s="455"/>
      <c r="CM30" s="455"/>
      <c r="CN30" s="455"/>
      <c r="CO30" s="455"/>
      <c r="CP30" s="455"/>
      <c r="CQ30" s="558"/>
      <c r="CR30" s="550">
        <v>739141</v>
      </c>
      <c r="CS30" s="329"/>
      <c r="CT30" s="329"/>
      <c r="CU30" s="329"/>
      <c r="CV30" s="329"/>
      <c r="CW30" s="329"/>
      <c r="CX30" s="329"/>
      <c r="CY30" s="551"/>
      <c r="CZ30" s="559">
        <v>8.1999999999999993</v>
      </c>
      <c r="DA30" s="583"/>
      <c r="DB30" s="583"/>
      <c r="DC30" s="585"/>
      <c r="DD30" s="555">
        <v>730720</v>
      </c>
      <c r="DE30" s="329"/>
      <c r="DF30" s="329"/>
      <c r="DG30" s="329"/>
      <c r="DH30" s="329"/>
      <c r="DI30" s="329"/>
      <c r="DJ30" s="329"/>
      <c r="DK30" s="551"/>
      <c r="DL30" s="555">
        <v>730720</v>
      </c>
      <c r="DM30" s="329"/>
      <c r="DN30" s="329"/>
      <c r="DO30" s="329"/>
      <c r="DP30" s="329"/>
      <c r="DQ30" s="329"/>
      <c r="DR30" s="329"/>
      <c r="DS30" s="329"/>
      <c r="DT30" s="329"/>
      <c r="DU30" s="329"/>
      <c r="DV30" s="551"/>
      <c r="DW30" s="559">
        <v>13.4</v>
      </c>
      <c r="DX30" s="583"/>
      <c r="DY30" s="583"/>
      <c r="DZ30" s="583"/>
      <c r="EA30" s="583"/>
      <c r="EB30" s="583"/>
      <c r="EC30" s="584"/>
    </row>
    <row r="31" spans="2:133" ht="11.25" customHeight="1" x14ac:dyDescent="0.2">
      <c r="B31" s="563" t="s">
        <v>51</v>
      </c>
      <c r="C31" s="564"/>
      <c r="D31" s="564"/>
      <c r="E31" s="564"/>
      <c r="F31" s="564"/>
      <c r="G31" s="564"/>
      <c r="H31" s="564"/>
      <c r="I31" s="564"/>
      <c r="J31" s="564"/>
      <c r="K31" s="564"/>
      <c r="L31" s="564"/>
      <c r="M31" s="564"/>
      <c r="N31" s="564"/>
      <c r="O31" s="564"/>
      <c r="P31" s="564"/>
      <c r="Q31" s="565"/>
      <c r="R31" s="550" t="s">
        <v>197</v>
      </c>
      <c r="S31" s="329"/>
      <c r="T31" s="329"/>
      <c r="U31" s="329"/>
      <c r="V31" s="329"/>
      <c r="W31" s="329"/>
      <c r="X31" s="329"/>
      <c r="Y31" s="551"/>
      <c r="Z31" s="552" t="s">
        <v>197</v>
      </c>
      <c r="AA31" s="552"/>
      <c r="AB31" s="552"/>
      <c r="AC31" s="552"/>
      <c r="AD31" s="553" t="s">
        <v>197</v>
      </c>
      <c r="AE31" s="553"/>
      <c r="AF31" s="553"/>
      <c r="AG31" s="553"/>
      <c r="AH31" s="553"/>
      <c r="AI31" s="553"/>
      <c r="AJ31" s="553"/>
      <c r="AK31" s="553"/>
      <c r="AL31" s="559" t="s">
        <v>197</v>
      </c>
      <c r="AM31" s="335"/>
      <c r="AN31" s="335"/>
      <c r="AO31" s="560"/>
      <c r="AP31" s="513" t="s">
        <v>8</v>
      </c>
      <c r="AQ31" s="514"/>
      <c r="AR31" s="514"/>
      <c r="AS31" s="514"/>
      <c r="AT31" s="633" t="s">
        <v>393</v>
      </c>
      <c r="AU31" s="42"/>
      <c r="AV31" s="42"/>
      <c r="AW31" s="42"/>
      <c r="AX31" s="539" t="s">
        <v>270</v>
      </c>
      <c r="AY31" s="540"/>
      <c r="AZ31" s="540"/>
      <c r="BA31" s="540"/>
      <c r="BB31" s="540"/>
      <c r="BC31" s="540"/>
      <c r="BD31" s="540"/>
      <c r="BE31" s="540"/>
      <c r="BF31" s="541"/>
      <c r="BG31" s="588">
        <v>99.3</v>
      </c>
      <c r="BH31" s="589"/>
      <c r="BI31" s="589"/>
      <c r="BJ31" s="589"/>
      <c r="BK31" s="589"/>
      <c r="BL31" s="589"/>
      <c r="BM31" s="548">
        <v>94.4</v>
      </c>
      <c r="BN31" s="589"/>
      <c r="BO31" s="589"/>
      <c r="BP31" s="589"/>
      <c r="BQ31" s="590"/>
      <c r="BR31" s="588">
        <v>99.3</v>
      </c>
      <c r="BS31" s="589"/>
      <c r="BT31" s="589"/>
      <c r="BU31" s="589"/>
      <c r="BV31" s="589"/>
      <c r="BW31" s="589"/>
      <c r="BX31" s="548">
        <v>94.5</v>
      </c>
      <c r="BY31" s="589"/>
      <c r="BZ31" s="589"/>
      <c r="CA31" s="589"/>
      <c r="CB31" s="590"/>
      <c r="CD31" s="522"/>
      <c r="CE31" s="445"/>
      <c r="CF31" s="557" t="s">
        <v>313</v>
      </c>
      <c r="CG31" s="455"/>
      <c r="CH31" s="455"/>
      <c r="CI31" s="455"/>
      <c r="CJ31" s="455"/>
      <c r="CK31" s="455"/>
      <c r="CL31" s="455"/>
      <c r="CM31" s="455"/>
      <c r="CN31" s="455"/>
      <c r="CO31" s="455"/>
      <c r="CP31" s="455"/>
      <c r="CQ31" s="558"/>
      <c r="CR31" s="550">
        <v>26653</v>
      </c>
      <c r="CS31" s="581"/>
      <c r="CT31" s="581"/>
      <c r="CU31" s="581"/>
      <c r="CV31" s="581"/>
      <c r="CW31" s="581"/>
      <c r="CX31" s="581"/>
      <c r="CY31" s="582"/>
      <c r="CZ31" s="559">
        <v>0.3</v>
      </c>
      <c r="DA31" s="583"/>
      <c r="DB31" s="583"/>
      <c r="DC31" s="585"/>
      <c r="DD31" s="555">
        <v>26415</v>
      </c>
      <c r="DE31" s="581"/>
      <c r="DF31" s="581"/>
      <c r="DG31" s="581"/>
      <c r="DH31" s="581"/>
      <c r="DI31" s="581"/>
      <c r="DJ31" s="581"/>
      <c r="DK31" s="582"/>
      <c r="DL31" s="555">
        <v>26415</v>
      </c>
      <c r="DM31" s="581"/>
      <c r="DN31" s="581"/>
      <c r="DO31" s="581"/>
      <c r="DP31" s="581"/>
      <c r="DQ31" s="581"/>
      <c r="DR31" s="581"/>
      <c r="DS31" s="581"/>
      <c r="DT31" s="581"/>
      <c r="DU31" s="581"/>
      <c r="DV31" s="582"/>
      <c r="DW31" s="559">
        <v>0.5</v>
      </c>
      <c r="DX31" s="583"/>
      <c r="DY31" s="583"/>
      <c r="DZ31" s="583"/>
      <c r="EA31" s="583"/>
      <c r="EB31" s="583"/>
      <c r="EC31" s="584"/>
    </row>
    <row r="32" spans="2:133" ht="11.25" customHeight="1" x14ac:dyDescent="0.2">
      <c r="B32" s="557" t="s">
        <v>394</v>
      </c>
      <c r="C32" s="455"/>
      <c r="D32" s="455"/>
      <c r="E32" s="455"/>
      <c r="F32" s="455"/>
      <c r="G32" s="455"/>
      <c r="H32" s="455"/>
      <c r="I32" s="455"/>
      <c r="J32" s="455"/>
      <c r="K32" s="455"/>
      <c r="L32" s="455"/>
      <c r="M32" s="455"/>
      <c r="N32" s="455"/>
      <c r="O32" s="455"/>
      <c r="P32" s="455"/>
      <c r="Q32" s="558"/>
      <c r="R32" s="550">
        <v>624512</v>
      </c>
      <c r="S32" s="329"/>
      <c r="T32" s="329"/>
      <c r="U32" s="329"/>
      <c r="V32" s="329"/>
      <c r="W32" s="329"/>
      <c r="X32" s="329"/>
      <c r="Y32" s="551"/>
      <c r="Z32" s="552">
        <v>6.5</v>
      </c>
      <c r="AA32" s="552"/>
      <c r="AB32" s="552"/>
      <c r="AC32" s="552"/>
      <c r="AD32" s="553" t="s">
        <v>197</v>
      </c>
      <c r="AE32" s="553"/>
      <c r="AF32" s="553"/>
      <c r="AG32" s="553"/>
      <c r="AH32" s="553"/>
      <c r="AI32" s="553"/>
      <c r="AJ32" s="553"/>
      <c r="AK32" s="553"/>
      <c r="AL32" s="559" t="s">
        <v>197</v>
      </c>
      <c r="AM32" s="335"/>
      <c r="AN32" s="335"/>
      <c r="AO32" s="560"/>
      <c r="AP32" s="632"/>
      <c r="AQ32" s="500"/>
      <c r="AR32" s="500"/>
      <c r="AS32" s="500"/>
      <c r="AT32" s="634"/>
      <c r="AU32" s="1" t="s">
        <v>245</v>
      </c>
      <c r="AX32" s="557" t="s">
        <v>371</v>
      </c>
      <c r="AY32" s="455"/>
      <c r="AZ32" s="455"/>
      <c r="BA32" s="455"/>
      <c r="BB32" s="455"/>
      <c r="BC32" s="455"/>
      <c r="BD32" s="455"/>
      <c r="BE32" s="455"/>
      <c r="BF32" s="558"/>
      <c r="BG32" s="591">
        <v>99</v>
      </c>
      <c r="BH32" s="581"/>
      <c r="BI32" s="581"/>
      <c r="BJ32" s="581"/>
      <c r="BK32" s="581"/>
      <c r="BL32" s="581"/>
      <c r="BM32" s="335">
        <v>93.6</v>
      </c>
      <c r="BN32" s="581"/>
      <c r="BO32" s="581"/>
      <c r="BP32" s="581"/>
      <c r="BQ32" s="592"/>
      <c r="BR32" s="591">
        <v>98.9</v>
      </c>
      <c r="BS32" s="581"/>
      <c r="BT32" s="581"/>
      <c r="BU32" s="581"/>
      <c r="BV32" s="581"/>
      <c r="BW32" s="581"/>
      <c r="BX32" s="335">
        <v>94.2</v>
      </c>
      <c r="BY32" s="581"/>
      <c r="BZ32" s="581"/>
      <c r="CA32" s="581"/>
      <c r="CB32" s="592"/>
      <c r="CD32" s="523"/>
      <c r="CE32" s="525"/>
      <c r="CF32" s="557" t="s">
        <v>396</v>
      </c>
      <c r="CG32" s="455"/>
      <c r="CH32" s="455"/>
      <c r="CI32" s="455"/>
      <c r="CJ32" s="455"/>
      <c r="CK32" s="455"/>
      <c r="CL32" s="455"/>
      <c r="CM32" s="455"/>
      <c r="CN32" s="455"/>
      <c r="CO32" s="455"/>
      <c r="CP32" s="455"/>
      <c r="CQ32" s="558"/>
      <c r="CR32" s="550">
        <v>37</v>
      </c>
      <c r="CS32" s="329"/>
      <c r="CT32" s="329"/>
      <c r="CU32" s="329"/>
      <c r="CV32" s="329"/>
      <c r="CW32" s="329"/>
      <c r="CX32" s="329"/>
      <c r="CY32" s="551"/>
      <c r="CZ32" s="559">
        <v>0</v>
      </c>
      <c r="DA32" s="583"/>
      <c r="DB32" s="583"/>
      <c r="DC32" s="585"/>
      <c r="DD32" s="555">
        <v>37</v>
      </c>
      <c r="DE32" s="329"/>
      <c r="DF32" s="329"/>
      <c r="DG32" s="329"/>
      <c r="DH32" s="329"/>
      <c r="DI32" s="329"/>
      <c r="DJ32" s="329"/>
      <c r="DK32" s="551"/>
      <c r="DL32" s="555">
        <v>37</v>
      </c>
      <c r="DM32" s="329"/>
      <c r="DN32" s="329"/>
      <c r="DO32" s="329"/>
      <c r="DP32" s="329"/>
      <c r="DQ32" s="329"/>
      <c r="DR32" s="329"/>
      <c r="DS32" s="329"/>
      <c r="DT32" s="329"/>
      <c r="DU32" s="329"/>
      <c r="DV32" s="551"/>
      <c r="DW32" s="559">
        <v>0</v>
      </c>
      <c r="DX32" s="583"/>
      <c r="DY32" s="583"/>
      <c r="DZ32" s="583"/>
      <c r="EA32" s="583"/>
      <c r="EB32" s="583"/>
      <c r="EC32" s="584"/>
    </row>
    <row r="33" spans="2:133" ht="11.25" customHeight="1" x14ac:dyDescent="0.2">
      <c r="B33" s="557" t="s">
        <v>231</v>
      </c>
      <c r="C33" s="455"/>
      <c r="D33" s="455"/>
      <c r="E33" s="455"/>
      <c r="F33" s="455"/>
      <c r="G33" s="455"/>
      <c r="H33" s="455"/>
      <c r="I33" s="455"/>
      <c r="J33" s="455"/>
      <c r="K33" s="455"/>
      <c r="L33" s="455"/>
      <c r="M33" s="455"/>
      <c r="N33" s="455"/>
      <c r="O33" s="455"/>
      <c r="P33" s="455"/>
      <c r="Q33" s="558"/>
      <c r="R33" s="550">
        <v>55513</v>
      </c>
      <c r="S33" s="329"/>
      <c r="T33" s="329"/>
      <c r="U33" s="329"/>
      <c r="V33" s="329"/>
      <c r="W33" s="329"/>
      <c r="X33" s="329"/>
      <c r="Y33" s="551"/>
      <c r="Z33" s="552">
        <v>0.6</v>
      </c>
      <c r="AA33" s="552"/>
      <c r="AB33" s="552"/>
      <c r="AC33" s="552"/>
      <c r="AD33" s="553">
        <v>28096</v>
      </c>
      <c r="AE33" s="553"/>
      <c r="AF33" s="553"/>
      <c r="AG33" s="553"/>
      <c r="AH33" s="553"/>
      <c r="AI33" s="553"/>
      <c r="AJ33" s="553"/>
      <c r="AK33" s="553"/>
      <c r="AL33" s="559">
        <v>0.5</v>
      </c>
      <c r="AM33" s="335"/>
      <c r="AN33" s="335"/>
      <c r="AO33" s="560"/>
      <c r="AP33" s="516"/>
      <c r="AQ33" s="517"/>
      <c r="AR33" s="517"/>
      <c r="AS33" s="517"/>
      <c r="AT33" s="635"/>
      <c r="AU33" s="43"/>
      <c r="AV33" s="43"/>
      <c r="AW33" s="43"/>
      <c r="AX33" s="572" t="s">
        <v>159</v>
      </c>
      <c r="AY33" s="573"/>
      <c r="AZ33" s="573"/>
      <c r="BA33" s="573"/>
      <c r="BB33" s="573"/>
      <c r="BC33" s="573"/>
      <c r="BD33" s="573"/>
      <c r="BE33" s="573"/>
      <c r="BF33" s="574"/>
      <c r="BG33" s="593">
        <v>99.3</v>
      </c>
      <c r="BH33" s="594"/>
      <c r="BI33" s="594"/>
      <c r="BJ33" s="594"/>
      <c r="BK33" s="594"/>
      <c r="BL33" s="594"/>
      <c r="BM33" s="595">
        <v>93.7</v>
      </c>
      <c r="BN33" s="594"/>
      <c r="BO33" s="594"/>
      <c r="BP33" s="594"/>
      <c r="BQ33" s="596"/>
      <c r="BR33" s="593">
        <v>99.3</v>
      </c>
      <c r="BS33" s="594"/>
      <c r="BT33" s="594"/>
      <c r="BU33" s="594"/>
      <c r="BV33" s="594"/>
      <c r="BW33" s="594"/>
      <c r="BX33" s="595">
        <v>93.6</v>
      </c>
      <c r="BY33" s="594"/>
      <c r="BZ33" s="594"/>
      <c r="CA33" s="594"/>
      <c r="CB33" s="596"/>
      <c r="CD33" s="557" t="s">
        <v>397</v>
      </c>
      <c r="CE33" s="455"/>
      <c r="CF33" s="455"/>
      <c r="CG33" s="455"/>
      <c r="CH33" s="455"/>
      <c r="CI33" s="455"/>
      <c r="CJ33" s="455"/>
      <c r="CK33" s="455"/>
      <c r="CL33" s="455"/>
      <c r="CM33" s="455"/>
      <c r="CN33" s="455"/>
      <c r="CO33" s="455"/>
      <c r="CP33" s="455"/>
      <c r="CQ33" s="558"/>
      <c r="CR33" s="550">
        <v>4236068</v>
      </c>
      <c r="CS33" s="581"/>
      <c r="CT33" s="581"/>
      <c r="CU33" s="581"/>
      <c r="CV33" s="581"/>
      <c r="CW33" s="581"/>
      <c r="CX33" s="581"/>
      <c r="CY33" s="582"/>
      <c r="CZ33" s="559">
        <v>47</v>
      </c>
      <c r="DA33" s="583"/>
      <c r="DB33" s="583"/>
      <c r="DC33" s="585"/>
      <c r="DD33" s="555">
        <v>3294684</v>
      </c>
      <c r="DE33" s="581"/>
      <c r="DF33" s="581"/>
      <c r="DG33" s="581"/>
      <c r="DH33" s="581"/>
      <c r="DI33" s="581"/>
      <c r="DJ33" s="581"/>
      <c r="DK33" s="582"/>
      <c r="DL33" s="555">
        <v>2676768</v>
      </c>
      <c r="DM33" s="581"/>
      <c r="DN33" s="581"/>
      <c r="DO33" s="581"/>
      <c r="DP33" s="581"/>
      <c r="DQ33" s="581"/>
      <c r="DR33" s="581"/>
      <c r="DS33" s="581"/>
      <c r="DT33" s="581"/>
      <c r="DU33" s="581"/>
      <c r="DV33" s="582"/>
      <c r="DW33" s="559">
        <v>49.2</v>
      </c>
      <c r="DX33" s="583"/>
      <c r="DY33" s="583"/>
      <c r="DZ33" s="583"/>
      <c r="EA33" s="583"/>
      <c r="EB33" s="583"/>
      <c r="EC33" s="584"/>
    </row>
    <row r="34" spans="2:133" ht="11.25" customHeight="1" x14ac:dyDescent="0.2">
      <c r="B34" s="557" t="s">
        <v>145</v>
      </c>
      <c r="C34" s="455"/>
      <c r="D34" s="455"/>
      <c r="E34" s="455"/>
      <c r="F34" s="455"/>
      <c r="G34" s="455"/>
      <c r="H34" s="455"/>
      <c r="I34" s="455"/>
      <c r="J34" s="455"/>
      <c r="K34" s="455"/>
      <c r="L34" s="455"/>
      <c r="M34" s="455"/>
      <c r="N34" s="455"/>
      <c r="O34" s="455"/>
      <c r="P34" s="455"/>
      <c r="Q34" s="558"/>
      <c r="R34" s="550">
        <v>133982</v>
      </c>
      <c r="S34" s="329"/>
      <c r="T34" s="329"/>
      <c r="U34" s="329"/>
      <c r="V34" s="329"/>
      <c r="W34" s="329"/>
      <c r="X34" s="329"/>
      <c r="Y34" s="551"/>
      <c r="Z34" s="552">
        <v>1.4</v>
      </c>
      <c r="AA34" s="552"/>
      <c r="AB34" s="552"/>
      <c r="AC34" s="552"/>
      <c r="AD34" s="553" t="s">
        <v>197</v>
      </c>
      <c r="AE34" s="553"/>
      <c r="AF34" s="553"/>
      <c r="AG34" s="553"/>
      <c r="AH34" s="553"/>
      <c r="AI34" s="553"/>
      <c r="AJ34" s="553"/>
      <c r="AK34" s="553"/>
      <c r="AL34" s="559" t="s">
        <v>197</v>
      </c>
      <c r="AM34" s="335"/>
      <c r="AN34" s="335"/>
      <c r="AO34" s="560"/>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57" t="s">
        <v>400</v>
      </c>
      <c r="CE34" s="455"/>
      <c r="CF34" s="455"/>
      <c r="CG34" s="455"/>
      <c r="CH34" s="455"/>
      <c r="CI34" s="455"/>
      <c r="CJ34" s="455"/>
      <c r="CK34" s="455"/>
      <c r="CL34" s="455"/>
      <c r="CM34" s="455"/>
      <c r="CN34" s="455"/>
      <c r="CO34" s="455"/>
      <c r="CP34" s="455"/>
      <c r="CQ34" s="558"/>
      <c r="CR34" s="550">
        <v>1658363</v>
      </c>
      <c r="CS34" s="329"/>
      <c r="CT34" s="329"/>
      <c r="CU34" s="329"/>
      <c r="CV34" s="329"/>
      <c r="CW34" s="329"/>
      <c r="CX34" s="329"/>
      <c r="CY34" s="551"/>
      <c r="CZ34" s="559">
        <v>18.399999999999999</v>
      </c>
      <c r="DA34" s="583"/>
      <c r="DB34" s="583"/>
      <c r="DC34" s="585"/>
      <c r="DD34" s="555">
        <v>1257855</v>
      </c>
      <c r="DE34" s="329"/>
      <c r="DF34" s="329"/>
      <c r="DG34" s="329"/>
      <c r="DH34" s="329"/>
      <c r="DI34" s="329"/>
      <c r="DJ34" s="329"/>
      <c r="DK34" s="551"/>
      <c r="DL34" s="555">
        <v>1056921</v>
      </c>
      <c r="DM34" s="329"/>
      <c r="DN34" s="329"/>
      <c r="DO34" s="329"/>
      <c r="DP34" s="329"/>
      <c r="DQ34" s="329"/>
      <c r="DR34" s="329"/>
      <c r="DS34" s="329"/>
      <c r="DT34" s="329"/>
      <c r="DU34" s="329"/>
      <c r="DV34" s="551"/>
      <c r="DW34" s="559">
        <v>19.399999999999999</v>
      </c>
      <c r="DX34" s="583"/>
      <c r="DY34" s="583"/>
      <c r="DZ34" s="583"/>
      <c r="EA34" s="583"/>
      <c r="EB34" s="583"/>
      <c r="EC34" s="584"/>
    </row>
    <row r="35" spans="2:133" ht="11.25" customHeight="1" x14ac:dyDescent="0.2">
      <c r="B35" s="557" t="s">
        <v>402</v>
      </c>
      <c r="C35" s="455"/>
      <c r="D35" s="455"/>
      <c r="E35" s="455"/>
      <c r="F35" s="455"/>
      <c r="G35" s="455"/>
      <c r="H35" s="455"/>
      <c r="I35" s="455"/>
      <c r="J35" s="455"/>
      <c r="K35" s="455"/>
      <c r="L35" s="455"/>
      <c r="M35" s="455"/>
      <c r="N35" s="455"/>
      <c r="O35" s="455"/>
      <c r="P35" s="455"/>
      <c r="Q35" s="558"/>
      <c r="R35" s="550">
        <v>427796</v>
      </c>
      <c r="S35" s="329"/>
      <c r="T35" s="329"/>
      <c r="U35" s="329"/>
      <c r="V35" s="329"/>
      <c r="W35" s="329"/>
      <c r="X35" s="329"/>
      <c r="Y35" s="551"/>
      <c r="Z35" s="552">
        <v>4.4000000000000004</v>
      </c>
      <c r="AA35" s="552"/>
      <c r="AB35" s="552"/>
      <c r="AC35" s="552"/>
      <c r="AD35" s="553" t="s">
        <v>197</v>
      </c>
      <c r="AE35" s="553"/>
      <c r="AF35" s="553"/>
      <c r="AG35" s="553"/>
      <c r="AH35" s="553"/>
      <c r="AI35" s="553"/>
      <c r="AJ35" s="553"/>
      <c r="AK35" s="553"/>
      <c r="AL35" s="559" t="s">
        <v>197</v>
      </c>
      <c r="AM35" s="335"/>
      <c r="AN35" s="335"/>
      <c r="AO35" s="560"/>
      <c r="AP35" s="16"/>
      <c r="AQ35" s="323" t="s">
        <v>403</v>
      </c>
      <c r="AR35" s="324"/>
      <c r="AS35" s="324"/>
      <c r="AT35" s="324"/>
      <c r="AU35" s="324"/>
      <c r="AV35" s="324"/>
      <c r="AW35" s="324"/>
      <c r="AX35" s="324"/>
      <c r="AY35" s="324"/>
      <c r="AZ35" s="324"/>
      <c r="BA35" s="324"/>
      <c r="BB35" s="324"/>
      <c r="BC35" s="324"/>
      <c r="BD35" s="324"/>
      <c r="BE35" s="324"/>
      <c r="BF35" s="373"/>
      <c r="BG35" s="323" t="s">
        <v>205</v>
      </c>
      <c r="BH35" s="324"/>
      <c r="BI35" s="324"/>
      <c r="BJ35" s="324"/>
      <c r="BK35" s="324"/>
      <c r="BL35" s="324"/>
      <c r="BM35" s="324"/>
      <c r="BN35" s="324"/>
      <c r="BO35" s="324"/>
      <c r="BP35" s="324"/>
      <c r="BQ35" s="324"/>
      <c r="BR35" s="324"/>
      <c r="BS35" s="324"/>
      <c r="BT35" s="324"/>
      <c r="BU35" s="324"/>
      <c r="BV35" s="324"/>
      <c r="BW35" s="324"/>
      <c r="BX35" s="324"/>
      <c r="BY35" s="324"/>
      <c r="BZ35" s="324"/>
      <c r="CA35" s="324"/>
      <c r="CB35" s="373"/>
      <c r="CD35" s="557" t="s">
        <v>404</v>
      </c>
      <c r="CE35" s="455"/>
      <c r="CF35" s="455"/>
      <c r="CG35" s="455"/>
      <c r="CH35" s="455"/>
      <c r="CI35" s="455"/>
      <c r="CJ35" s="455"/>
      <c r="CK35" s="455"/>
      <c r="CL35" s="455"/>
      <c r="CM35" s="455"/>
      <c r="CN35" s="455"/>
      <c r="CO35" s="455"/>
      <c r="CP35" s="455"/>
      <c r="CQ35" s="558"/>
      <c r="CR35" s="550">
        <v>216133</v>
      </c>
      <c r="CS35" s="581"/>
      <c r="CT35" s="581"/>
      <c r="CU35" s="581"/>
      <c r="CV35" s="581"/>
      <c r="CW35" s="581"/>
      <c r="CX35" s="581"/>
      <c r="CY35" s="582"/>
      <c r="CZ35" s="559">
        <v>2.4</v>
      </c>
      <c r="DA35" s="583"/>
      <c r="DB35" s="583"/>
      <c r="DC35" s="585"/>
      <c r="DD35" s="555">
        <v>148656</v>
      </c>
      <c r="DE35" s="581"/>
      <c r="DF35" s="581"/>
      <c r="DG35" s="581"/>
      <c r="DH35" s="581"/>
      <c r="DI35" s="581"/>
      <c r="DJ35" s="581"/>
      <c r="DK35" s="582"/>
      <c r="DL35" s="555">
        <v>148656</v>
      </c>
      <c r="DM35" s="581"/>
      <c r="DN35" s="581"/>
      <c r="DO35" s="581"/>
      <c r="DP35" s="581"/>
      <c r="DQ35" s="581"/>
      <c r="DR35" s="581"/>
      <c r="DS35" s="581"/>
      <c r="DT35" s="581"/>
      <c r="DU35" s="581"/>
      <c r="DV35" s="582"/>
      <c r="DW35" s="559">
        <v>2.7</v>
      </c>
      <c r="DX35" s="583"/>
      <c r="DY35" s="583"/>
      <c r="DZ35" s="583"/>
      <c r="EA35" s="583"/>
      <c r="EB35" s="583"/>
      <c r="EC35" s="584"/>
    </row>
    <row r="36" spans="2:133" ht="11.25" customHeight="1" x14ac:dyDescent="0.2">
      <c r="B36" s="557" t="s">
        <v>372</v>
      </c>
      <c r="C36" s="455"/>
      <c r="D36" s="455"/>
      <c r="E36" s="455"/>
      <c r="F36" s="455"/>
      <c r="G36" s="455"/>
      <c r="H36" s="455"/>
      <c r="I36" s="455"/>
      <c r="J36" s="455"/>
      <c r="K36" s="455"/>
      <c r="L36" s="455"/>
      <c r="M36" s="455"/>
      <c r="N36" s="455"/>
      <c r="O36" s="455"/>
      <c r="P36" s="455"/>
      <c r="Q36" s="558"/>
      <c r="R36" s="550">
        <v>448439</v>
      </c>
      <c r="S36" s="329"/>
      <c r="T36" s="329"/>
      <c r="U36" s="329"/>
      <c r="V36" s="329"/>
      <c r="W36" s="329"/>
      <c r="X36" s="329"/>
      <c r="Y36" s="551"/>
      <c r="Z36" s="552">
        <v>4.7</v>
      </c>
      <c r="AA36" s="552"/>
      <c r="AB36" s="552"/>
      <c r="AC36" s="552"/>
      <c r="AD36" s="553" t="s">
        <v>197</v>
      </c>
      <c r="AE36" s="553"/>
      <c r="AF36" s="553"/>
      <c r="AG36" s="553"/>
      <c r="AH36" s="553"/>
      <c r="AI36" s="553"/>
      <c r="AJ36" s="553"/>
      <c r="AK36" s="553"/>
      <c r="AL36" s="559" t="s">
        <v>197</v>
      </c>
      <c r="AM36" s="335"/>
      <c r="AN36" s="335"/>
      <c r="AO36" s="560"/>
      <c r="AP36" s="16"/>
      <c r="AQ36" s="597" t="s">
        <v>388</v>
      </c>
      <c r="AR36" s="598"/>
      <c r="AS36" s="598"/>
      <c r="AT36" s="598"/>
      <c r="AU36" s="598"/>
      <c r="AV36" s="598"/>
      <c r="AW36" s="598"/>
      <c r="AX36" s="598"/>
      <c r="AY36" s="599"/>
      <c r="AZ36" s="542">
        <v>868350</v>
      </c>
      <c r="BA36" s="543"/>
      <c r="BB36" s="543"/>
      <c r="BC36" s="543"/>
      <c r="BD36" s="543"/>
      <c r="BE36" s="543"/>
      <c r="BF36" s="600"/>
      <c r="BG36" s="539" t="s">
        <v>407</v>
      </c>
      <c r="BH36" s="540"/>
      <c r="BI36" s="540"/>
      <c r="BJ36" s="540"/>
      <c r="BK36" s="540"/>
      <c r="BL36" s="540"/>
      <c r="BM36" s="540"/>
      <c r="BN36" s="540"/>
      <c r="BO36" s="540"/>
      <c r="BP36" s="540"/>
      <c r="BQ36" s="540"/>
      <c r="BR36" s="540"/>
      <c r="BS36" s="540"/>
      <c r="BT36" s="540"/>
      <c r="BU36" s="541"/>
      <c r="BV36" s="542">
        <v>52256</v>
      </c>
      <c r="BW36" s="543"/>
      <c r="BX36" s="543"/>
      <c r="BY36" s="543"/>
      <c r="BZ36" s="543"/>
      <c r="CA36" s="543"/>
      <c r="CB36" s="600"/>
      <c r="CD36" s="557" t="s">
        <v>28</v>
      </c>
      <c r="CE36" s="455"/>
      <c r="CF36" s="455"/>
      <c r="CG36" s="455"/>
      <c r="CH36" s="455"/>
      <c r="CI36" s="455"/>
      <c r="CJ36" s="455"/>
      <c r="CK36" s="455"/>
      <c r="CL36" s="455"/>
      <c r="CM36" s="455"/>
      <c r="CN36" s="455"/>
      <c r="CO36" s="455"/>
      <c r="CP36" s="455"/>
      <c r="CQ36" s="558"/>
      <c r="CR36" s="550">
        <v>1321696</v>
      </c>
      <c r="CS36" s="329"/>
      <c r="CT36" s="329"/>
      <c r="CU36" s="329"/>
      <c r="CV36" s="329"/>
      <c r="CW36" s="329"/>
      <c r="CX36" s="329"/>
      <c r="CY36" s="551"/>
      <c r="CZ36" s="559">
        <v>14.7</v>
      </c>
      <c r="DA36" s="583"/>
      <c r="DB36" s="583"/>
      <c r="DC36" s="585"/>
      <c r="DD36" s="555">
        <v>1063471</v>
      </c>
      <c r="DE36" s="329"/>
      <c r="DF36" s="329"/>
      <c r="DG36" s="329"/>
      <c r="DH36" s="329"/>
      <c r="DI36" s="329"/>
      <c r="DJ36" s="329"/>
      <c r="DK36" s="551"/>
      <c r="DL36" s="555">
        <v>907355</v>
      </c>
      <c r="DM36" s="329"/>
      <c r="DN36" s="329"/>
      <c r="DO36" s="329"/>
      <c r="DP36" s="329"/>
      <c r="DQ36" s="329"/>
      <c r="DR36" s="329"/>
      <c r="DS36" s="329"/>
      <c r="DT36" s="329"/>
      <c r="DU36" s="329"/>
      <c r="DV36" s="551"/>
      <c r="DW36" s="559">
        <v>16.7</v>
      </c>
      <c r="DX36" s="583"/>
      <c r="DY36" s="583"/>
      <c r="DZ36" s="583"/>
      <c r="EA36" s="583"/>
      <c r="EB36" s="583"/>
      <c r="EC36" s="584"/>
    </row>
    <row r="37" spans="2:133" ht="11.25" customHeight="1" x14ac:dyDescent="0.2">
      <c r="B37" s="557" t="s">
        <v>398</v>
      </c>
      <c r="C37" s="455"/>
      <c r="D37" s="455"/>
      <c r="E37" s="455"/>
      <c r="F37" s="455"/>
      <c r="G37" s="455"/>
      <c r="H37" s="455"/>
      <c r="I37" s="455"/>
      <c r="J37" s="455"/>
      <c r="K37" s="455"/>
      <c r="L37" s="455"/>
      <c r="M37" s="455"/>
      <c r="N37" s="455"/>
      <c r="O37" s="455"/>
      <c r="P37" s="455"/>
      <c r="Q37" s="558"/>
      <c r="R37" s="550">
        <v>245863</v>
      </c>
      <c r="S37" s="329"/>
      <c r="T37" s="329"/>
      <c r="U37" s="329"/>
      <c r="V37" s="329"/>
      <c r="W37" s="329"/>
      <c r="X37" s="329"/>
      <c r="Y37" s="551"/>
      <c r="Z37" s="552">
        <v>2.6</v>
      </c>
      <c r="AA37" s="552"/>
      <c r="AB37" s="552"/>
      <c r="AC37" s="552"/>
      <c r="AD37" s="553">
        <v>1941</v>
      </c>
      <c r="AE37" s="553"/>
      <c r="AF37" s="553"/>
      <c r="AG37" s="553"/>
      <c r="AH37" s="553"/>
      <c r="AI37" s="553"/>
      <c r="AJ37" s="553"/>
      <c r="AK37" s="553"/>
      <c r="AL37" s="559">
        <v>0</v>
      </c>
      <c r="AM37" s="335"/>
      <c r="AN37" s="335"/>
      <c r="AO37" s="560"/>
      <c r="AQ37" s="601" t="s">
        <v>408</v>
      </c>
      <c r="AR37" s="332"/>
      <c r="AS37" s="332"/>
      <c r="AT37" s="332"/>
      <c r="AU37" s="332"/>
      <c r="AV37" s="332"/>
      <c r="AW37" s="332"/>
      <c r="AX37" s="332"/>
      <c r="AY37" s="602"/>
      <c r="AZ37" s="550">
        <v>157760</v>
      </c>
      <c r="BA37" s="329"/>
      <c r="BB37" s="329"/>
      <c r="BC37" s="329"/>
      <c r="BD37" s="581"/>
      <c r="BE37" s="581"/>
      <c r="BF37" s="592"/>
      <c r="BG37" s="557" t="s">
        <v>410</v>
      </c>
      <c r="BH37" s="455"/>
      <c r="BI37" s="455"/>
      <c r="BJ37" s="455"/>
      <c r="BK37" s="455"/>
      <c r="BL37" s="455"/>
      <c r="BM37" s="455"/>
      <c r="BN37" s="455"/>
      <c r="BO37" s="455"/>
      <c r="BP37" s="455"/>
      <c r="BQ37" s="455"/>
      <c r="BR37" s="455"/>
      <c r="BS37" s="455"/>
      <c r="BT37" s="455"/>
      <c r="BU37" s="558"/>
      <c r="BV37" s="550">
        <v>23428</v>
      </c>
      <c r="BW37" s="329"/>
      <c r="BX37" s="329"/>
      <c r="BY37" s="329"/>
      <c r="BZ37" s="329"/>
      <c r="CA37" s="329"/>
      <c r="CB37" s="556"/>
      <c r="CD37" s="557" t="s">
        <v>158</v>
      </c>
      <c r="CE37" s="455"/>
      <c r="CF37" s="455"/>
      <c r="CG37" s="455"/>
      <c r="CH37" s="455"/>
      <c r="CI37" s="455"/>
      <c r="CJ37" s="455"/>
      <c r="CK37" s="455"/>
      <c r="CL37" s="455"/>
      <c r="CM37" s="455"/>
      <c r="CN37" s="455"/>
      <c r="CO37" s="455"/>
      <c r="CP37" s="455"/>
      <c r="CQ37" s="558"/>
      <c r="CR37" s="550">
        <v>572808</v>
      </c>
      <c r="CS37" s="581"/>
      <c r="CT37" s="581"/>
      <c r="CU37" s="581"/>
      <c r="CV37" s="581"/>
      <c r="CW37" s="581"/>
      <c r="CX37" s="581"/>
      <c r="CY37" s="582"/>
      <c r="CZ37" s="559">
        <v>6.4</v>
      </c>
      <c r="DA37" s="583"/>
      <c r="DB37" s="583"/>
      <c r="DC37" s="585"/>
      <c r="DD37" s="555">
        <v>489298</v>
      </c>
      <c r="DE37" s="581"/>
      <c r="DF37" s="581"/>
      <c r="DG37" s="581"/>
      <c r="DH37" s="581"/>
      <c r="DI37" s="581"/>
      <c r="DJ37" s="581"/>
      <c r="DK37" s="582"/>
      <c r="DL37" s="555">
        <v>486042</v>
      </c>
      <c r="DM37" s="581"/>
      <c r="DN37" s="581"/>
      <c r="DO37" s="581"/>
      <c r="DP37" s="581"/>
      <c r="DQ37" s="581"/>
      <c r="DR37" s="581"/>
      <c r="DS37" s="581"/>
      <c r="DT37" s="581"/>
      <c r="DU37" s="581"/>
      <c r="DV37" s="582"/>
      <c r="DW37" s="559">
        <v>8.9</v>
      </c>
      <c r="DX37" s="583"/>
      <c r="DY37" s="583"/>
      <c r="DZ37" s="583"/>
      <c r="EA37" s="583"/>
      <c r="EB37" s="583"/>
      <c r="EC37" s="584"/>
    </row>
    <row r="38" spans="2:133" ht="11.25" customHeight="1" x14ac:dyDescent="0.2">
      <c r="B38" s="557" t="s">
        <v>411</v>
      </c>
      <c r="C38" s="455"/>
      <c r="D38" s="455"/>
      <c r="E38" s="455"/>
      <c r="F38" s="455"/>
      <c r="G38" s="455"/>
      <c r="H38" s="455"/>
      <c r="I38" s="455"/>
      <c r="J38" s="455"/>
      <c r="K38" s="455"/>
      <c r="L38" s="455"/>
      <c r="M38" s="455"/>
      <c r="N38" s="455"/>
      <c r="O38" s="455"/>
      <c r="P38" s="455"/>
      <c r="Q38" s="558"/>
      <c r="R38" s="550">
        <v>813100</v>
      </c>
      <c r="S38" s="329"/>
      <c r="T38" s="329"/>
      <c r="U38" s="329"/>
      <c r="V38" s="329"/>
      <c r="W38" s="329"/>
      <c r="X38" s="329"/>
      <c r="Y38" s="551"/>
      <c r="Z38" s="552">
        <v>8.5</v>
      </c>
      <c r="AA38" s="552"/>
      <c r="AB38" s="552"/>
      <c r="AC38" s="552"/>
      <c r="AD38" s="553" t="s">
        <v>197</v>
      </c>
      <c r="AE38" s="553"/>
      <c r="AF38" s="553"/>
      <c r="AG38" s="553"/>
      <c r="AH38" s="553"/>
      <c r="AI38" s="553"/>
      <c r="AJ38" s="553"/>
      <c r="AK38" s="553"/>
      <c r="AL38" s="559" t="s">
        <v>197</v>
      </c>
      <c r="AM38" s="335"/>
      <c r="AN38" s="335"/>
      <c r="AO38" s="560"/>
      <c r="AQ38" s="601" t="s">
        <v>306</v>
      </c>
      <c r="AR38" s="332"/>
      <c r="AS38" s="332"/>
      <c r="AT38" s="332"/>
      <c r="AU38" s="332"/>
      <c r="AV38" s="332"/>
      <c r="AW38" s="332"/>
      <c r="AX38" s="332"/>
      <c r="AY38" s="602"/>
      <c r="AZ38" s="550">
        <v>27814</v>
      </c>
      <c r="BA38" s="329"/>
      <c r="BB38" s="329"/>
      <c r="BC38" s="329"/>
      <c r="BD38" s="581"/>
      <c r="BE38" s="581"/>
      <c r="BF38" s="592"/>
      <c r="BG38" s="557" t="s">
        <v>412</v>
      </c>
      <c r="BH38" s="455"/>
      <c r="BI38" s="455"/>
      <c r="BJ38" s="455"/>
      <c r="BK38" s="455"/>
      <c r="BL38" s="455"/>
      <c r="BM38" s="455"/>
      <c r="BN38" s="455"/>
      <c r="BO38" s="455"/>
      <c r="BP38" s="455"/>
      <c r="BQ38" s="455"/>
      <c r="BR38" s="455"/>
      <c r="BS38" s="455"/>
      <c r="BT38" s="455"/>
      <c r="BU38" s="558"/>
      <c r="BV38" s="550">
        <v>1856</v>
      </c>
      <c r="BW38" s="329"/>
      <c r="BX38" s="329"/>
      <c r="BY38" s="329"/>
      <c r="BZ38" s="329"/>
      <c r="CA38" s="329"/>
      <c r="CB38" s="556"/>
      <c r="CD38" s="557" t="s">
        <v>414</v>
      </c>
      <c r="CE38" s="455"/>
      <c r="CF38" s="455"/>
      <c r="CG38" s="455"/>
      <c r="CH38" s="455"/>
      <c r="CI38" s="455"/>
      <c r="CJ38" s="455"/>
      <c r="CK38" s="455"/>
      <c r="CL38" s="455"/>
      <c r="CM38" s="455"/>
      <c r="CN38" s="455"/>
      <c r="CO38" s="455"/>
      <c r="CP38" s="455"/>
      <c r="CQ38" s="558"/>
      <c r="CR38" s="550">
        <v>682776</v>
      </c>
      <c r="CS38" s="329"/>
      <c r="CT38" s="329"/>
      <c r="CU38" s="329"/>
      <c r="CV38" s="329"/>
      <c r="CW38" s="329"/>
      <c r="CX38" s="329"/>
      <c r="CY38" s="551"/>
      <c r="CZ38" s="559">
        <v>7.6</v>
      </c>
      <c r="DA38" s="583"/>
      <c r="DB38" s="583"/>
      <c r="DC38" s="585"/>
      <c r="DD38" s="555">
        <v>574911</v>
      </c>
      <c r="DE38" s="329"/>
      <c r="DF38" s="329"/>
      <c r="DG38" s="329"/>
      <c r="DH38" s="329"/>
      <c r="DI38" s="329"/>
      <c r="DJ38" s="329"/>
      <c r="DK38" s="551"/>
      <c r="DL38" s="555">
        <v>545924</v>
      </c>
      <c r="DM38" s="329"/>
      <c r="DN38" s="329"/>
      <c r="DO38" s="329"/>
      <c r="DP38" s="329"/>
      <c r="DQ38" s="329"/>
      <c r="DR38" s="329"/>
      <c r="DS38" s="329"/>
      <c r="DT38" s="329"/>
      <c r="DU38" s="329"/>
      <c r="DV38" s="551"/>
      <c r="DW38" s="559">
        <v>10</v>
      </c>
      <c r="DX38" s="583"/>
      <c r="DY38" s="583"/>
      <c r="DZ38" s="583"/>
      <c r="EA38" s="583"/>
      <c r="EB38" s="583"/>
      <c r="EC38" s="584"/>
    </row>
    <row r="39" spans="2:133" ht="11.25" customHeight="1" x14ac:dyDescent="0.2">
      <c r="B39" s="557" t="s">
        <v>415</v>
      </c>
      <c r="C39" s="455"/>
      <c r="D39" s="455"/>
      <c r="E39" s="455"/>
      <c r="F39" s="455"/>
      <c r="G39" s="455"/>
      <c r="H39" s="455"/>
      <c r="I39" s="455"/>
      <c r="J39" s="455"/>
      <c r="K39" s="455"/>
      <c r="L39" s="455"/>
      <c r="M39" s="455"/>
      <c r="N39" s="455"/>
      <c r="O39" s="455"/>
      <c r="P39" s="455"/>
      <c r="Q39" s="558"/>
      <c r="R39" s="550" t="s">
        <v>197</v>
      </c>
      <c r="S39" s="329"/>
      <c r="T39" s="329"/>
      <c r="U39" s="329"/>
      <c r="V39" s="329"/>
      <c r="W39" s="329"/>
      <c r="X39" s="329"/>
      <c r="Y39" s="551"/>
      <c r="Z39" s="552" t="s">
        <v>197</v>
      </c>
      <c r="AA39" s="552"/>
      <c r="AB39" s="552"/>
      <c r="AC39" s="552"/>
      <c r="AD39" s="553" t="s">
        <v>197</v>
      </c>
      <c r="AE39" s="553"/>
      <c r="AF39" s="553"/>
      <c r="AG39" s="553"/>
      <c r="AH39" s="553"/>
      <c r="AI39" s="553"/>
      <c r="AJ39" s="553"/>
      <c r="AK39" s="553"/>
      <c r="AL39" s="559" t="s">
        <v>197</v>
      </c>
      <c r="AM39" s="335"/>
      <c r="AN39" s="335"/>
      <c r="AO39" s="560"/>
      <c r="AQ39" s="601" t="s">
        <v>416</v>
      </c>
      <c r="AR39" s="332"/>
      <c r="AS39" s="332"/>
      <c r="AT39" s="332"/>
      <c r="AU39" s="332"/>
      <c r="AV39" s="332"/>
      <c r="AW39" s="332"/>
      <c r="AX39" s="332"/>
      <c r="AY39" s="602"/>
      <c r="AZ39" s="550" t="s">
        <v>197</v>
      </c>
      <c r="BA39" s="329"/>
      <c r="BB39" s="329"/>
      <c r="BC39" s="329"/>
      <c r="BD39" s="581"/>
      <c r="BE39" s="581"/>
      <c r="BF39" s="592"/>
      <c r="BG39" s="557" t="s">
        <v>337</v>
      </c>
      <c r="BH39" s="455"/>
      <c r="BI39" s="455"/>
      <c r="BJ39" s="455"/>
      <c r="BK39" s="455"/>
      <c r="BL39" s="455"/>
      <c r="BM39" s="455"/>
      <c r="BN39" s="455"/>
      <c r="BO39" s="455"/>
      <c r="BP39" s="455"/>
      <c r="BQ39" s="455"/>
      <c r="BR39" s="455"/>
      <c r="BS39" s="455"/>
      <c r="BT39" s="455"/>
      <c r="BU39" s="558"/>
      <c r="BV39" s="550">
        <v>2589</v>
      </c>
      <c r="BW39" s="329"/>
      <c r="BX39" s="329"/>
      <c r="BY39" s="329"/>
      <c r="BZ39" s="329"/>
      <c r="CA39" s="329"/>
      <c r="CB39" s="556"/>
      <c r="CD39" s="557" t="s">
        <v>420</v>
      </c>
      <c r="CE39" s="455"/>
      <c r="CF39" s="455"/>
      <c r="CG39" s="455"/>
      <c r="CH39" s="455"/>
      <c r="CI39" s="455"/>
      <c r="CJ39" s="455"/>
      <c r="CK39" s="455"/>
      <c r="CL39" s="455"/>
      <c r="CM39" s="455"/>
      <c r="CN39" s="455"/>
      <c r="CO39" s="455"/>
      <c r="CP39" s="455"/>
      <c r="CQ39" s="558"/>
      <c r="CR39" s="550">
        <v>256167</v>
      </c>
      <c r="CS39" s="581"/>
      <c r="CT39" s="581"/>
      <c r="CU39" s="581"/>
      <c r="CV39" s="581"/>
      <c r="CW39" s="581"/>
      <c r="CX39" s="581"/>
      <c r="CY39" s="582"/>
      <c r="CZ39" s="559">
        <v>2.8</v>
      </c>
      <c r="DA39" s="583"/>
      <c r="DB39" s="583"/>
      <c r="DC39" s="585"/>
      <c r="DD39" s="555">
        <v>200858</v>
      </c>
      <c r="DE39" s="581"/>
      <c r="DF39" s="581"/>
      <c r="DG39" s="581"/>
      <c r="DH39" s="581"/>
      <c r="DI39" s="581"/>
      <c r="DJ39" s="581"/>
      <c r="DK39" s="582"/>
      <c r="DL39" s="555" t="s">
        <v>197</v>
      </c>
      <c r="DM39" s="581"/>
      <c r="DN39" s="581"/>
      <c r="DO39" s="581"/>
      <c r="DP39" s="581"/>
      <c r="DQ39" s="581"/>
      <c r="DR39" s="581"/>
      <c r="DS39" s="581"/>
      <c r="DT39" s="581"/>
      <c r="DU39" s="581"/>
      <c r="DV39" s="582"/>
      <c r="DW39" s="559" t="s">
        <v>197</v>
      </c>
      <c r="DX39" s="583"/>
      <c r="DY39" s="583"/>
      <c r="DZ39" s="583"/>
      <c r="EA39" s="583"/>
      <c r="EB39" s="583"/>
      <c r="EC39" s="584"/>
    </row>
    <row r="40" spans="2:133" ht="11.25" customHeight="1" x14ac:dyDescent="0.2">
      <c r="B40" s="557" t="s">
        <v>421</v>
      </c>
      <c r="C40" s="455"/>
      <c r="D40" s="455"/>
      <c r="E40" s="455"/>
      <c r="F40" s="455"/>
      <c r="G40" s="455"/>
      <c r="H40" s="455"/>
      <c r="I40" s="455"/>
      <c r="J40" s="455"/>
      <c r="K40" s="455"/>
      <c r="L40" s="455"/>
      <c r="M40" s="455"/>
      <c r="N40" s="455"/>
      <c r="O40" s="455"/>
      <c r="P40" s="455"/>
      <c r="Q40" s="558"/>
      <c r="R40" s="550" t="s">
        <v>197</v>
      </c>
      <c r="S40" s="329"/>
      <c r="T40" s="329"/>
      <c r="U40" s="329"/>
      <c r="V40" s="329"/>
      <c r="W40" s="329"/>
      <c r="X40" s="329"/>
      <c r="Y40" s="551"/>
      <c r="Z40" s="552" t="s">
        <v>197</v>
      </c>
      <c r="AA40" s="552"/>
      <c r="AB40" s="552"/>
      <c r="AC40" s="552"/>
      <c r="AD40" s="553" t="s">
        <v>197</v>
      </c>
      <c r="AE40" s="553"/>
      <c r="AF40" s="553"/>
      <c r="AG40" s="553"/>
      <c r="AH40" s="553"/>
      <c r="AI40" s="553"/>
      <c r="AJ40" s="553"/>
      <c r="AK40" s="553"/>
      <c r="AL40" s="559" t="s">
        <v>197</v>
      </c>
      <c r="AM40" s="335"/>
      <c r="AN40" s="335"/>
      <c r="AO40" s="560"/>
      <c r="AQ40" s="601" t="s">
        <v>423</v>
      </c>
      <c r="AR40" s="332"/>
      <c r="AS40" s="332"/>
      <c r="AT40" s="332"/>
      <c r="AU40" s="332"/>
      <c r="AV40" s="332"/>
      <c r="AW40" s="332"/>
      <c r="AX40" s="332"/>
      <c r="AY40" s="602"/>
      <c r="AZ40" s="550" t="s">
        <v>197</v>
      </c>
      <c r="BA40" s="329"/>
      <c r="BB40" s="329"/>
      <c r="BC40" s="329"/>
      <c r="BD40" s="581"/>
      <c r="BE40" s="581"/>
      <c r="BF40" s="592"/>
      <c r="BG40" s="632" t="s">
        <v>425</v>
      </c>
      <c r="BH40" s="500"/>
      <c r="BI40" s="500"/>
      <c r="BJ40" s="500"/>
      <c r="BK40" s="500"/>
      <c r="BL40" s="7"/>
      <c r="BM40" s="455" t="s">
        <v>426</v>
      </c>
      <c r="BN40" s="455"/>
      <c r="BO40" s="455"/>
      <c r="BP40" s="455"/>
      <c r="BQ40" s="455"/>
      <c r="BR40" s="455"/>
      <c r="BS40" s="455"/>
      <c r="BT40" s="455"/>
      <c r="BU40" s="558"/>
      <c r="BV40" s="550">
        <v>84</v>
      </c>
      <c r="BW40" s="329"/>
      <c r="BX40" s="329"/>
      <c r="BY40" s="329"/>
      <c r="BZ40" s="329"/>
      <c r="CA40" s="329"/>
      <c r="CB40" s="556"/>
      <c r="CD40" s="557" t="s">
        <v>140</v>
      </c>
      <c r="CE40" s="455"/>
      <c r="CF40" s="455"/>
      <c r="CG40" s="455"/>
      <c r="CH40" s="455"/>
      <c r="CI40" s="455"/>
      <c r="CJ40" s="455"/>
      <c r="CK40" s="455"/>
      <c r="CL40" s="455"/>
      <c r="CM40" s="455"/>
      <c r="CN40" s="455"/>
      <c r="CO40" s="455"/>
      <c r="CP40" s="455"/>
      <c r="CQ40" s="558"/>
      <c r="CR40" s="550">
        <v>100933</v>
      </c>
      <c r="CS40" s="329"/>
      <c r="CT40" s="329"/>
      <c r="CU40" s="329"/>
      <c r="CV40" s="329"/>
      <c r="CW40" s="329"/>
      <c r="CX40" s="329"/>
      <c r="CY40" s="551"/>
      <c r="CZ40" s="559">
        <v>1.1000000000000001</v>
      </c>
      <c r="DA40" s="583"/>
      <c r="DB40" s="583"/>
      <c r="DC40" s="585"/>
      <c r="DD40" s="555">
        <v>48933</v>
      </c>
      <c r="DE40" s="329"/>
      <c r="DF40" s="329"/>
      <c r="DG40" s="329"/>
      <c r="DH40" s="329"/>
      <c r="DI40" s="329"/>
      <c r="DJ40" s="329"/>
      <c r="DK40" s="551"/>
      <c r="DL40" s="555">
        <v>17912</v>
      </c>
      <c r="DM40" s="329"/>
      <c r="DN40" s="329"/>
      <c r="DO40" s="329"/>
      <c r="DP40" s="329"/>
      <c r="DQ40" s="329"/>
      <c r="DR40" s="329"/>
      <c r="DS40" s="329"/>
      <c r="DT40" s="329"/>
      <c r="DU40" s="329"/>
      <c r="DV40" s="551"/>
      <c r="DW40" s="559">
        <v>0.3</v>
      </c>
      <c r="DX40" s="583"/>
      <c r="DY40" s="583"/>
      <c r="DZ40" s="583"/>
      <c r="EA40" s="583"/>
      <c r="EB40" s="583"/>
      <c r="EC40" s="584"/>
    </row>
    <row r="41" spans="2:133" ht="11.25" customHeight="1" x14ac:dyDescent="0.2">
      <c r="B41" s="572" t="s">
        <v>422</v>
      </c>
      <c r="C41" s="573"/>
      <c r="D41" s="573"/>
      <c r="E41" s="573"/>
      <c r="F41" s="573"/>
      <c r="G41" s="573"/>
      <c r="H41" s="573"/>
      <c r="I41" s="573"/>
      <c r="J41" s="573"/>
      <c r="K41" s="573"/>
      <c r="L41" s="573"/>
      <c r="M41" s="573"/>
      <c r="N41" s="573"/>
      <c r="O41" s="573"/>
      <c r="P41" s="573"/>
      <c r="Q41" s="574"/>
      <c r="R41" s="603">
        <v>9615252</v>
      </c>
      <c r="S41" s="604"/>
      <c r="T41" s="604"/>
      <c r="U41" s="604"/>
      <c r="V41" s="604"/>
      <c r="W41" s="604"/>
      <c r="X41" s="604"/>
      <c r="Y41" s="605"/>
      <c r="Z41" s="606">
        <v>100</v>
      </c>
      <c r="AA41" s="606"/>
      <c r="AB41" s="606"/>
      <c r="AC41" s="606"/>
      <c r="AD41" s="607">
        <v>5444290</v>
      </c>
      <c r="AE41" s="607"/>
      <c r="AF41" s="607"/>
      <c r="AG41" s="607"/>
      <c r="AH41" s="607"/>
      <c r="AI41" s="607"/>
      <c r="AJ41" s="607"/>
      <c r="AK41" s="607"/>
      <c r="AL41" s="608">
        <v>100</v>
      </c>
      <c r="AM41" s="595"/>
      <c r="AN41" s="595"/>
      <c r="AO41" s="609"/>
      <c r="AQ41" s="601" t="s">
        <v>427</v>
      </c>
      <c r="AR41" s="332"/>
      <c r="AS41" s="332"/>
      <c r="AT41" s="332"/>
      <c r="AU41" s="332"/>
      <c r="AV41" s="332"/>
      <c r="AW41" s="332"/>
      <c r="AX41" s="332"/>
      <c r="AY41" s="602"/>
      <c r="AZ41" s="550">
        <v>151885</v>
      </c>
      <c r="BA41" s="329"/>
      <c r="BB41" s="329"/>
      <c r="BC41" s="329"/>
      <c r="BD41" s="581"/>
      <c r="BE41" s="581"/>
      <c r="BF41" s="592"/>
      <c r="BG41" s="632"/>
      <c r="BH41" s="500"/>
      <c r="BI41" s="500"/>
      <c r="BJ41" s="500"/>
      <c r="BK41" s="500"/>
      <c r="BL41" s="7"/>
      <c r="BM41" s="455" t="s">
        <v>342</v>
      </c>
      <c r="BN41" s="455"/>
      <c r="BO41" s="455"/>
      <c r="BP41" s="455"/>
      <c r="BQ41" s="455"/>
      <c r="BR41" s="455"/>
      <c r="BS41" s="455"/>
      <c r="BT41" s="455"/>
      <c r="BU41" s="558"/>
      <c r="BV41" s="550" t="s">
        <v>197</v>
      </c>
      <c r="BW41" s="329"/>
      <c r="BX41" s="329"/>
      <c r="BY41" s="329"/>
      <c r="BZ41" s="329"/>
      <c r="CA41" s="329"/>
      <c r="CB41" s="556"/>
      <c r="CD41" s="557" t="s">
        <v>281</v>
      </c>
      <c r="CE41" s="455"/>
      <c r="CF41" s="455"/>
      <c r="CG41" s="455"/>
      <c r="CH41" s="455"/>
      <c r="CI41" s="455"/>
      <c r="CJ41" s="455"/>
      <c r="CK41" s="455"/>
      <c r="CL41" s="455"/>
      <c r="CM41" s="455"/>
      <c r="CN41" s="455"/>
      <c r="CO41" s="455"/>
      <c r="CP41" s="455"/>
      <c r="CQ41" s="558"/>
      <c r="CR41" s="550" t="s">
        <v>197</v>
      </c>
      <c r="CS41" s="581"/>
      <c r="CT41" s="581"/>
      <c r="CU41" s="581"/>
      <c r="CV41" s="581"/>
      <c r="CW41" s="581"/>
      <c r="CX41" s="581"/>
      <c r="CY41" s="582"/>
      <c r="CZ41" s="559" t="s">
        <v>197</v>
      </c>
      <c r="DA41" s="583"/>
      <c r="DB41" s="583"/>
      <c r="DC41" s="585"/>
      <c r="DD41" s="555" t="s">
        <v>197</v>
      </c>
      <c r="DE41" s="581"/>
      <c r="DF41" s="581"/>
      <c r="DG41" s="581"/>
      <c r="DH41" s="581"/>
      <c r="DI41" s="581"/>
      <c r="DJ41" s="581"/>
      <c r="DK41" s="582"/>
      <c r="DL41" s="610"/>
      <c r="DM41" s="611"/>
      <c r="DN41" s="611"/>
      <c r="DO41" s="611"/>
      <c r="DP41" s="611"/>
      <c r="DQ41" s="611"/>
      <c r="DR41" s="611"/>
      <c r="DS41" s="611"/>
      <c r="DT41" s="611"/>
      <c r="DU41" s="611"/>
      <c r="DV41" s="612"/>
      <c r="DW41" s="613"/>
      <c r="DX41" s="614"/>
      <c r="DY41" s="614"/>
      <c r="DZ41" s="614"/>
      <c r="EA41" s="614"/>
      <c r="EB41" s="614"/>
      <c r="EC41" s="615"/>
    </row>
    <row r="42" spans="2:133" ht="11.25" customHeight="1" x14ac:dyDescent="0.2">
      <c r="AQ42" s="616" t="s">
        <v>428</v>
      </c>
      <c r="AR42" s="617"/>
      <c r="AS42" s="617"/>
      <c r="AT42" s="617"/>
      <c r="AU42" s="617"/>
      <c r="AV42" s="617"/>
      <c r="AW42" s="617"/>
      <c r="AX42" s="617"/>
      <c r="AY42" s="618"/>
      <c r="AZ42" s="603">
        <v>530891</v>
      </c>
      <c r="BA42" s="604"/>
      <c r="BB42" s="604"/>
      <c r="BC42" s="604"/>
      <c r="BD42" s="594"/>
      <c r="BE42" s="594"/>
      <c r="BF42" s="596"/>
      <c r="BG42" s="516"/>
      <c r="BH42" s="517"/>
      <c r="BI42" s="517"/>
      <c r="BJ42" s="517"/>
      <c r="BK42" s="517"/>
      <c r="BL42" s="20"/>
      <c r="BM42" s="573" t="s">
        <v>429</v>
      </c>
      <c r="BN42" s="573"/>
      <c r="BO42" s="573"/>
      <c r="BP42" s="573"/>
      <c r="BQ42" s="573"/>
      <c r="BR42" s="573"/>
      <c r="BS42" s="573"/>
      <c r="BT42" s="573"/>
      <c r="BU42" s="574"/>
      <c r="BV42" s="603">
        <v>433</v>
      </c>
      <c r="BW42" s="604"/>
      <c r="BX42" s="604"/>
      <c r="BY42" s="604"/>
      <c r="BZ42" s="604"/>
      <c r="CA42" s="604"/>
      <c r="CB42" s="619"/>
      <c r="CD42" s="557" t="s">
        <v>274</v>
      </c>
      <c r="CE42" s="455"/>
      <c r="CF42" s="455"/>
      <c r="CG42" s="455"/>
      <c r="CH42" s="455"/>
      <c r="CI42" s="455"/>
      <c r="CJ42" s="455"/>
      <c r="CK42" s="455"/>
      <c r="CL42" s="455"/>
      <c r="CM42" s="455"/>
      <c r="CN42" s="455"/>
      <c r="CO42" s="455"/>
      <c r="CP42" s="455"/>
      <c r="CQ42" s="558"/>
      <c r="CR42" s="550">
        <v>1100503</v>
      </c>
      <c r="CS42" s="581"/>
      <c r="CT42" s="581"/>
      <c r="CU42" s="581"/>
      <c r="CV42" s="581"/>
      <c r="CW42" s="581"/>
      <c r="CX42" s="581"/>
      <c r="CY42" s="582"/>
      <c r="CZ42" s="559">
        <v>12.2</v>
      </c>
      <c r="DA42" s="583"/>
      <c r="DB42" s="583"/>
      <c r="DC42" s="585"/>
      <c r="DD42" s="555">
        <v>191791</v>
      </c>
      <c r="DE42" s="581"/>
      <c r="DF42" s="581"/>
      <c r="DG42" s="581"/>
      <c r="DH42" s="581"/>
      <c r="DI42" s="581"/>
      <c r="DJ42" s="581"/>
      <c r="DK42" s="582"/>
      <c r="DL42" s="610"/>
      <c r="DM42" s="611"/>
      <c r="DN42" s="611"/>
      <c r="DO42" s="611"/>
      <c r="DP42" s="611"/>
      <c r="DQ42" s="611"/>
      <c r="DR42" s="611"/>
      <c r="DS42" s="611"/>
      <c r="DT42" s="611"/>
      <c r="DU42" s="611"/>
      <c r="DV42" s="612"/>
      <c r="DW42" s="613"/>
      <c r="DX42" s="614"/>
      <c r="DY42" s="614"/>
      <c r="DZ42" s="614"/>
      <c r="EA42" s="614"/>
      <c r="EB42" s="614"/>
      <c r="EC42" s="615"/>
    </row>
    <row r="43" spans="2:133" ht="11.25" customHeight="1" x14ac:dyDescent="0.2">
      <c r="B43" s="1" t="s">
        <v>48</v>
      </c>
      <c r="CD43" s="557" t="s">
        <v>81</v>
      </c>
      <c r="CE43" s="455"/>
      <c r="CF43" s="455"/>
      <c r="CG43" s="455"/>
      <c r="CH43" s="455"/>
      <c r="CI43" s="455"/>
      <c r="CJ43" s="455"/>
      <c r="CK43" s="455"/>
      <c r="CL43" s="455"/>
      <c r="CM43" s="455"/>
      <c r="CN43" s="455"/>
      <c r="CO43" s="455"/>
      <c r="CP43" s="455"/>
      <c r="CQ43" s="558"/>
      <c r="CR43" s="550">
        <v>64631</v>
      </c>
      <c r="CS43" s="581"/>
      <c r="CT43" s="581"/>
      <c r="CU43" s="581"/>
      <c r="CV43" s="581"/>
      <c r="CW43" s="581"/>
      <c r="CX43" s="581"/>
      <c r="CY43" s="582"/>
      <c r="CZ43" s="559">
        <v>0.7</v>
      </c>
      <c r="DA43" s="583"/>
      <c r="DB43" s="583"/>
      <c r="DC43" s="585"/>
      <c r="DD43" s="555">
        <v>59131</v>
      </c>
      <c r="DE43" s="581"/>
      <c r="DF43" s="581"/>
      <c r="DG43" s="581"/>
      <c r="DH43" s="581"/>
      <c r="DI43" s="581"/>
      <c r="DJ43" s="581"/>
      <c r="DK43" s="582"/>
      <c r="DL43" s="610"/>
      <c r="DM43" s="611"/>
      <c r="DN43" s="611"/>
      <c r="DO43" s="611"/>
      <c r="DP43" s="611"/>
      <c r="DQ43" s="611"/>
      <c r="DR43" s="611"/>
      <c r="DS43" s="611"/>
      <c r="DT43" s="611"/>
      <c r="DU43" s="611"/>
      <c r="DV43" s="612"/>
      <c r="DW43" s="613"/>
      <c r="DX43" s="614"/>
      <c r="DY43" s="614"/>
      <c r="DZ43" s="614"/>
      <c r="EA43" s="614"/>
      <c r="EB43" s="614"/>
      <c r="EC43" s="615"/>
    </row>
    <row r="44" spans="2:133" ht="11.25" customHeight="1" x14ac:dyDescent="0.2">
      <c r="B44" s="620" t="s">
        <v>406</v>
      </c>
      <c r="C44" s="620"/>
      <c r="D44" s="620"/>
      <c r="E44" s="620"/>
      <c r="F44" s="620"/>
      <c r="G44" s="620"/>
      <c r="H44" s="620"/>
      <c r="I44" s="620"/>
      <c r="J44" s="620"/>
      <c r="K44" s="620"/>
      <c r="L44" s="620"/>
      <c r="M44" s="620"/>
      <c r="N44" s="620"/>
      <c r="O44" s="620"/>
      <c r="P44" s="620"/>
      <c r="Q44" s="620"/>
      <c r="R44" s="620"/>
      <c r="S44" s="620"/>
      <c r="T44" s="620"/>
      <c r="U44" s="620"/>
      <c r="V44" s="620"/>
      <c r="W44" s="620"/>
      <c r="X44" s="620"/>
      <c r="Y44" s="620"/>
      <c r="Z44" s="620"/>
      <c r="AA44" s="620"/>
      <c r="AB44" s="620"/>
      <c r="AC44" s="620"/>
      <c r="AD44" s="620"/>
      <c r="AE44" s="620"/>
      <c r="AF44" s="620"/>
      <c r="AG44" s="620"/>
      <c r="AH44" s="620"/>
      <c r="AI44" s="620"/>
      <c r="AJ44" s="620"/>
      <c r="AK44" s="620"/>
      <c r="AL44" s="620"/>
      <c r="AM44" s="620"/>
      <c r="AN44" s="620"/>
      <c r="AO44" s="620"/>
      <c r="AP44" s="620"/>
      <c r="AQ44" s="620"/>
      <c r="AR44" s="620"/>
      <c r="AS44" s="620"/>
      <c r="AT44" s="620"/>
      <c r="AU44" s="620"/>
      <c r="AV44" s="620"/>
      <c r="AW44" s="620"/>
      <c r="AX44" s="620"/>
      <c r="AY44" s="620"/>
      <c r="AZ44" s="620"/>
      <c r="BA44" s="620"/>
      <c r="BB44" s="620"/>
      <c r="BC44" s="620"/>
      <c r="BD44" s="620"/>
      <c r="BE44" s="620"/>
      <c r="BF44" s="620"/>
      <c r="BG44" s="620"/>
      <c r="BH44" s="620"/>
      <c r="BI44" s="620"/>
      <c r="BJ44" s="620"/>
      <c r="BK44" s="620"/>
      <c r="BL44" s="620"/>
      <c r="BM44" s="620"/>
      <c r="BN44" s="620"/>
      <c r="BO44" s="620"/>
      <c r="BP44" s="620"/>
      <c r="BQ44" s="620"/>
      <c r="BR44" s="620"/>
      <c r="BS44" s="620"/>
      <c r="BT44" s="620"/>
      <c r="BU44" s="620"/>
      <c r="BV44" s="620"/>
      <c r="BW44" s="620"/>
      <c r="BX44" s="620"/>
      <c r="BY44" s="620"/>
      <c r="BZ44" s="620"/>
      <c r="CA44" s="620"/>
      <c r="CB44" s="620"/>
      <c r="CC44" s="621"/>
      <c r="CD44" s="521" t="s">
        <v>171</v>
      </c>
      <c r="CE44" s="442"/>
      <c r="CF44" s="557" t="s">
        <v>430</v>
      </c>
      <c r="CG44" s="455"/>
      <c r="CH44" s="455"/>
      <c r="CI44" s="455"/>
      <c r="CJ44" s="455"/>
      <c r="CK44" s="455"/>
      <c r="CL44" s="455"/>
      <c r="CM44" s="455"/>
      <c r="CN44" s="455"/>
      <c r="CO44" s="455"/>
      <c r="CP44" s="455"/>
      <c r="CQ44" s="558"/>
      <c r="CR44" s="550">
        <v>1091255</v>
      </c>
      <c r="CS44" s="329"/>
      <c r="CT44" s="329"/>
      <c r="CU44" s="329"/>
      <c r="CV44" s="329"/>
      <c r="CW44" s="329"/>
      <c r="CX44" s="329"/>
      <c r="CY44" s="551"/>
      <c r="CZ44" s="559">
        <v>12.1</v>
      </c>
      <c r="DA44" s="335"/>
      <c r="DB44" s="335"/>
      <c r="DC44" s="562"/>
      <c r="DD44" s="555">
        <v>188143</v>
      </c>
      <c r="DE44" s="329"/>
      <c r="DF44" s="329"/>
      <c r="DG44" s="329"/>
      <c r="DH44" s="329"/>
      <c r="DI44" s="329"/>
      <c r="DJ44" s="329"/>
      <c r="DK44" s="551"/>
      <c r="DL44" s="610"/>
      <c r="DM44" s="611"/>
      <c r="DN44" s="611"/>
      <c r="DO44" s="611"/>
      <c r="DP44" s="611"/>
      <c r="DQ44" s="611"/>
      <c r="DR44" s="611"/>
      <c r="DS44" s="611"/>
      <c r="DT44" s="611"/>
      <c r="DU44" s="611"/>
      <c r="DV44" s="612"/>
      <c r="DW44" s="613"/>
      <c r="DX44" s="614"/>
      <c r="DY44" s="614"/>
      <c r="DZ44" s="614"/>
      <c r="EA44" s="614"/>
      <c r="EB44" s="614"/>
      <c r="EC44" s="615"/>
    </row>
    <row r="45" spans="2:133" ht="11.25" customHeight="1" x14ac:dyDescent="0.2">
      <c r="B45" s="620" t="s">
        <v>262</v>
      </c>
      <c r="C45" s="620"/>
      <c r="D45" s="620"/>
      <c r="E45" s="620"/>
      <c r="F45" s="620"/>
      <c r="G45" s="620"/>
      <c r="H45" s="620"/>
      <c r="I45" s="620"/>
      <c r="J45" s="620"/>
      <c r="K45" s="620"/>
      <c r="L45" s="620"/>
      <c r="M45" s="620"/>
      <c r="N45" s="620"/>
      <c r="O45" s="620"/>
      <c r="P45" s="620"/>
      <c r="Q45" s="620"/>
      <c r="R45" s="620"/>
      <c r="S45" s="620"/>
      <c r="T45" s="620"/>
      <c r="U45" s="620"/>
      <c r="V45" s="620"/>
      <c r="W45" s="620"/>
      <c r="X45" s="620"/>
      <c r="Y45" s="620"/>
      <c r="Z45" s="620"/>
      <c r="AA45" s="620"/>
      <c r="AB45" s="620"/>
      <c r="AC45" s="620"/>
      <c r="AD45" s="620"/>
      <c r="AE45" s="620"/>
      <c r="AF45" s="620"/>
      <c r="AG45" s="620"/>
      <c r="AH45" s="620"/>
      <c r="AI45" s="620"/>
      <c r="AJ45" s="620"/>
      <c r="AK45" s="620"/>
      <c r="AL45" s="620"/>
      <c r="AM45" s="620"/>
      <c r="AN45" s="620"/>
      <c r="AO45" s="620"/>
      <c r="AP45" s="620"/>
      <c r="AQ45" s="620"/>
      <c r="AR45" s="620"/>
      <c r="AS45" s="620"/>
      <c r="AT45" s="620"/>
      <c r="AU45" s="620"/>
      <c r="AV45" s="620"/>
      <c r="AW45" s="620"/>
      <c r="AX45" s="620"/>
      <c r="AY45" s="620"/>
      <c r="AZ45" s="620"/>
      <c r="BA45" s="620"/>
      <c r="BB45" s="620"/>
      <c r="BC45" s="620"/>
      <c r="BD45" s="620"/>
      <c r="BE45" s="620"/>
      <c r="BF45" s="620"/>
      <c r="BG45" s="620"/>
      <c r="BH45" s="620"/>
      <c r="BI45" s="620"/>
      <c r="BJ45" s="620"/>
      <c r="BK45" s="620"/>
      <c r="BL45" s="620"/>
      <c r="BM45" s="620"/>
      <c r="BN45" s="620"/>
      <c r="BO45" s="620"/>
      <c r="BP45" s="620"/>
      <c r="BQ45" s="620"/>
      <c r="BR45" s="620"/>
      <c r="BS45" s="620"/>
      <c r="BT45" s="620"/>
      <c r="BU45" s="620"/>
      <c r="BV45" s="620"/>
      <c r="BW45" s="620"/>
      <c r="BX45" s="620"/>
      <c r="BY45" s="620"/>
      <c r="BZ45" s="620"/>
      <c r="CA45" s="620"/>
      <c r="CB45" s="620"/>
      <c r="CC45" s="621"/>
      <c r="CD45" s="522"/>
      <c r="CE45" s="445"/>
      <c r="CF45" s="557" t="s">
        <v>431</v>
      </c>
      <c r="CG45" s="455"/>
      <c r="CH45" s="455"/>
      <c r="CI45" s="455"/>
      <c r="CJ45" s="455"/>
      <c r="CK45" s="455"/>
      <c r="CL45" s="455"/>
      <c r="CM45" s="455"/>
      <c r="CN45" s="455"/>
      <c r="CO45" s="455"/>
      <c r="CP45" s="455"/>
      <c r="CQ45" s="558"/>
      <c r="CR45" s="550">
        <v>186371</v>
      </c>
      <c r="CS45" s="581"/>
      <c r="CT45" s="581"/>
      <c r="CU45" s="581"/>
      <c r="CV45" s="581"/>
      <c r="CW45" s="581"/>
      <c r="CX45" s="581"/>
      <c r="CY45" s="582"/>
      <c r="CZ45" s="559">
        <v>2.1</v>
      </c>
      <c r="DA45" s="583"/>
      <c r="DB45" s="583"/>
      <c r="DC45" s="585"/>
      <c r="DD45" s="555">
        <v>19489</v>
      </c>
      <c r="DE45" s="581"/>
      <c r="DF45" s="581"/>
      <c r="DG45" s="581"/>
      <c r="DH45" s="581"/>
      <c r="DI45" s="581"/>
      <c r="DJ45" s="581"/>
      <c r="DK45" s="582"/>
      <c r="DL45" s="610"/>
      <c r="DM45" s="611"/>
      <c r="DN45" s="611"/>
      <c r="DO45" s="611"/>
      <c r="DP45" s="611"/>
      <c r="DQ45" s="611"/>
      <c r="DR45" s="611"/>
      <c r="DS45" s="611"/>
      <c r="DT45" s="611"/>
      <c r="DU45" s="611"/>
      <c r="DV45" s="612"/>
      <c r="DW45" s="613"/>
      <c r="DX45" s="614"/>
      <c r="DY45" s="614"/>
      <c r="DZ45" s="614"/>
      <c r="EA45" s="614"/>
      <c r="EB45" s="614"/>
      <c r="EC45" s="615"/>
    </row>
    <row r="46" spans="2:133" ht="11.25" customHeight="1" x14ac:dyDescent="0.2">
      <c r="B46" s="41"/>
      <c r="CD46" s="522"/>
      <c r="CE46" s="445"/>
      <c r="CF46" s="557" t="s">
        <v>432</v>
      </c>
      <c r="CG46" s="455"/>
      <c r="CH46" s="455"/>
      <c r="CI46" s="455"/>
      <c r="CJ46" s="455"/>
      <c r="CK46" s="455"/>
      <c r="CL46" s="455"/>
      <c r="CM46" s="455"/>
      <c r="CN46" s="455"/>
      <c r="CO46" s="455"/>
      <c r="CP46" s="455"/>
      <c r="CQ46" s="558"/>
      <c r="CR46" s="550">
        <v>883763</v>
      </c>
      <c r="CS46" s="329"/>
      <c r="CT46" s="329"/>
      <c r="CU46" s="329"/>
      <c r="CV46" s="329"/>
      <c r="CW46" s="329"/>
      <c r="CX46" s="329"/>
      <c r="CY46" s="551"/>
      <c r="CZ46" s="559">
        <v>9.8000000000000007</v>
      </c>
      <c r="DA46" s="335"/>
      <c r="DB46" s="335"/>
      <c r="DC46" s="562"/>
      <c r="DD46" s="555">
        <v>162633</v>
      </c>
      <c r="DE46" s="329"/>
      <c r="DF46" s="329"/>
      <c r="DG46" s="329"/>
      <c r="DH46" s="329"/>
      <c r="DI46" s="329"/>
      <c r="DJ46" s="329"/>
      <c r="DK46" s="551"/>
      <c r="DL46" s="610"/>
      <c r="DM46" s="611"/>
      <c r="DN46" s="611"/>
      <c r="DO46" s="611"/>
      <c r="DP46" s="611"/>
      <c r="DQ46" s="611"/>
      <c r="DR46" s="611"/>
      <c r="DS46" s="611"/>
      <c r="DT46" s="611"/>
      <c r="DU46" s="611"/>
      <c r="DV46" s="612"/>
      <c r="DW46" s="613"/>
      <c r="DX46" s="614"/>
      <c r="DY46" s="614"/>
      <c r="DZ46" s="614"/>
      <c r="EA46" s="614"/>
      <c r="EB46" s="614"/>
      <c r="EC46" s="615"/>
    </row>
    <row r="47" spans="2:133" ht="11.25" customHeight="1" x14ac:dyDescent="0.2">
      <c r="B47" s="41"/>
      <c r="CD47" s="522"/>
      <c r="CE47" s="445"/>
      <c r="CF47" s="557" t="s">
        <v>435</v>
      </c>
      <c r="CG47" s="455"/>
      <c r="CH47" s="455"/>
      <c r="CI47" s="455"/>
      <c r="CJ47" s="455"/>
      <c r="CK47" s="455"/>
      <c r="CL47" s="455"/>
      <c r="CM47" s="455"/>
      <c r="CN47" s="455"/>
      <c r="CO47" s="455"/>
      <c r="CP47" s="455"/>
      <c r="CQ47" s="558"/>
      <c r="CR47" s="550">
        <v>9248</v>
      </c>
      <c r="CS47" s="581"/>
      <c r="CT47" s="581"/>
      <c r="CU47" s="581"/>
      <c r="CV47" s="581"/>
      <c r="CW47" s="581"/>
      <c r="CX47" s="581"/>
      <c r="CY47" s="582"/>
      <c r="CZ47" s="559">
        <v>0.1</v>
      </c>
      <c r="DA47" s="583"/>
      <c r="DB47" s="583"/>
      <c r="DC47" s="585"/>
      <c r="DD47" s="555">
        <v>3648</v>
      </c>
      <c r="DE47" s="581"/>
      <c r="DF47" s="581"/>
      <c r="DG47" s="581"/>
      <c r="DH47" s="581"/>
      <c r="DI47" s="581"/>
      <c r="DJ47" s="581"/>
      <c r="DK47" s="582"/>
      <c r="DL47" s="610"/>
      <c r="DM47" s="611"/>
      <c r="DN47" s="611"/>
      <c r="DO47" s="611"/>
      <c r="DP47" s="611"/>
      <c r="DQ47" s="611"/>
      <c r="DR47" s="611"/>
      <c r="DS47" s="611"/>
      <c r="DT47" s="611"/>
      <c r="DU47" s="611"/>
      <c r="DV47" s="612"/>
      <c r="DW47" s="613"/>
      <c r="DX47" s="614"/>
      <c r="DY47" s="614"/>
      <c r="DZ47" s="614"/>
      <c r="EA47" s="614"/>
      <c r="EB47" s="614"/>
      <c r="EC47" s="615"/>
    </row>
    <row r="48" spans="2:133" ht="10.8" x14ac:dyDescent="0.2">
      <c r="B48" s="41"/>
      <c r="CD48" s="523"/>
      <c r="CE48" s="525"/>
      <c r="CF48" s="557" t="s">
        <v>362</v>
      </c>
      <c r="CG48" s="455"/>
      <c r="CH48" s="455"/>
      <c r="CI48" s="455"/>
      <c r="CJ48" s="455"/>
      <c r="CK48" s="455"/>
      <c r="CL48" s="455"/>
      <c r="CM48" s="455"/>
      <c r="CN48" s="455"/>
      <c r="CO48" s="455"/>
      <c r="CP48" s="455"/>
      <c r="CQ48" s="558"/>
      <c r="CR48" s="550" t="s">
        <v>197</v>
      </c>
      <c r="CS48" s="329"/>
      <c r="CT48" s="329"/>
      <c r="CU48" s="329"/>
      <c r="CV48" s="329"/>
      <c r="CW48" s="329"/>
      <c r="CX48" s="329"/>
      <c r="CY48" s="551"/>
      <c r="CZ48" s="559" t="s">
        <v>197</v>
      </c>
      <c r="DA48" s="335"/>
      <c r="DB48" s="335"/>
      <c r="DC48" s="562"/>
      <c r="DD48" s="555" t="s">
        <v>197</v>
      </c>
      <c r="DE48" s="329"/>
      <c r="DF48" s="329"/>
      <c r="DG48" s="329"/>
      <c r="DH48" s="329"/>
      <c r="DI48" s="329"/>
      <c r="DJ48" s="329"/>
      <c r="DK48" s="551"/>
      <c r="DL48" s="610"/>
      <c r="DM48" s="611"/>
      <c r="DN48" s="611"/>
      <c r="DO48" s="611"/>
      <c r="DP48" s="611"/>
      <c r="DQ48" s="611"/>
      <c r="DR48" s="611"/>
      <c r="DS48" s="611"/>
      <c r="DT48" s="611"/>
      <c r="DU48" s="611"/>
      <c r="DV48" s="612"/>
      <c r="DW48" s="613"/>
      <c r="DX48" s="614"/>
      <c r="DY48" s="614"/>
      <c r="DZ48" s="614"/>
      <c r="EA48" s="614"/>
      <c r="EB48" s="614"/>
      <c r="EC48" s="615"/>
    </row>
    <row r="49" spans="2:133" ht="11.25" customHeight="1" x14ac:dyDescent="0.2">
      <c r="B49" s="41"/>
      <c r="CD49" s="572" t="s">
        <v>188</v>
      </c>
      <c r="CE49" s="573"/>
      <c r="CF49" s="573"/>
      <c r="CG49" s="573"/>
      <c r="CH49" s="573"/>
      <c r="CI49" s="573"/>
      <c r="CJ49" s="573"/>
      <c r="CK49" s="573"/>
      <c r="CL49" s="573"/>
      <c r="CM49" s="573"/>
      <c r="CN49" s="573"/>
      <c r="CO49" s="573"/>
      <c r="CP49" s="573"/>
      <c r="CQ49" s="574"/>
      <c r="CR49" s="603">
        <v>9004826</v>
      </c>
      <c r="CS49" s="594"/>
      <c r="CT49" s="594"/>
      <c r="CU49" s="594"/>
      <c r="CV49" s="594"/>
      <c r="CW49" s="594"/>
      <c r="CX49" s="594"/>
      <c r="CY49" s="622"/>
      <c r="CZ49" s="608">
        <v>100</v>
      </c>
      <c r="DA49" s="623"/>
      <c r="DB49" s="623"/>
      <c r="DC49" s="624"/>
      <c r="DD49" s="625">
        <v>6193737</v>
      </c>
      <c r="DE49" s="594"/>
      <c r="DF49" s="594"/>
      <c r="DG49" s="594"/>
      <c r="DH49" s="594"/>
      <c r="DI49" s="594"/>
      <c r="DJ49" s="594"/>
      <c r="DK49" s="622"/>
      <c r="DL49" s="626"/>
      <c r="DM49" s="627"/>
      <c r="DN49" s="627"/>
      <c r="DO49" s="627"/>
      <c r="DP49" s="627"/>
      <c r="DQ49" s="627"/>
      <c r="DR49" s="627"/>
      <c r="DS49" s="627"/>
      <c r="DT49" s="627"/>
      <c r="DU49" s="627"/>
      <c r="DV49" s="628"/>
      <c r="DW49" s="629"/>
      <c r="DX49" s="630"/>
      <c r="DY49" s="630"/>
      <c r="DZ49" s="630"/>
      <c r="EA49" s="630"/>
      <c r="EB49" s="630"/>
      <c r="EC49" s="631"/>
    </row>
  </sheetData>
  <sheetProtection algorithmName="SHA-512" hashValue="CuzKjZqeEfs71dS/D+OxdVxFOi56maOCnhJ+mvY1H6axQXOGr2kIAhlA32L7usjRpWHgHU5lFRZE/8M0oumDZw==" saltValue="ejYlj8STubNtFNIMaIkt2Q=="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CZ35:DC35"/>
    <mergeCell ref="DD35:DK35"/>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9:CQ19"/>
    <mergeCell ref="CD17:CQ17"/>
    <mergeCell ref="CR17:CY17"/>
    <mergeCell ref="CZ17:DC17"/>
    <mergeCell ref="DD17:DP17"/>
    <mergeCell ref="DQ17:EC17"/>
    <mergeCell ref="CD18:CQ18"/>
    <mergeCell ref="CR18:CY18"/>
    <mergeCell ref="CZ18:DC18"/>
    <mergeCell ref="DD18:DP18"/>
    <mergeCell ref="DQ18:EC18"/>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B17:Q17"/>
    <mergeCell ref="R17:Y17"/>
    <mergeCell ref="Z17:AC17"/>
    <mergeCell ref="AD17:AK17"/>
    <mergeCell ref="AL17:AO17"/>
    <mergeCell ref="AP17:BF17"/>
    <mergeCell ref="BG17:BN17"/>
    <mergeCell ref="BO17:BR17"/>
    <mergeCell ref="BS17:CB17"/>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5:CQ15"/>
    <mergeCell ref="CD13:CQ13"/>
    <mergeCell ref="CR13:CY13"/>
    <mergeCell ref="CZ13:DC13"/>
    <mergeCell ref="DD13:DP13"/>
    <mergeCell ref="DQ13:EC13"/>
    <mergeCell ref="CD14:CQ14"/>
    <mergeCell ref="CR14:CY14"/>
    <mergeCell ref="CZ14:DC14"/>
    <mergeCell ref="DD14:DP14"/>
    <mergeCell ref="DQ14:EC14"/>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11:CQ11"/>
    <mergeCell ref="CD9:CQ9"/>
    <mergeCell ref="CR9:CY9"/>
    <mergeCell ref="CZ9:DC9"/>
    <mergeCell ref="DD9:DP9"/>
    <mergeCell ref="DQ9:EC9"/>
    <mergeCell ref="CD10:CQ10"/>
    <mergeCell ref="CR10:CY10"/>
    <mergeCell ref="CZ10:DC10"/>
    <mergeCell ref="DD10:DP10"/>
    <mergeCell ref="DQ10:EC10"/>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B9:Q9"/>
    <mergeCell ref="R9:Y9"/>
    <mergeCell ref="Z9:AC9"/>
    <mergeCell ref="AD9:AK9"/>
    <mergeCell ref="AL9:AO9"/>
    <mergeCell ref="AP9:BF9"/>
    <mergeCell ref="BG9:BN9"/>
    <mergeCell ref="BO9:BR9"/>
    <mergeCell ref="BS9:CB9"/>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7:CQ7"/>
    <mergeCell ref="CD5:CQ5"/>
    <mergeCell ref="CR5:CY5"/>
    <mergeCell ref="CZ5:DC5"/>
    <mergeCell ref="DD5:DP5"/>
    <mergeCell ref="DQ5:EC5"/>
    <mergeCell ref="CD6:CQ6"/>
    <mergeCell ref="CR6:CY6"/>
    <mergeCell ref="CZ6:DC6"/>
    <mergeCell ref="DD6:DP6"/>
    <mergeCell ref="DQ6:EC6"/>
    <mergeCell ref="CR7:CY7"/>
    <mergeCell ref="CZ7:DC7"/>
    <mergeCell ref="DD7:DP7"/>
    <mergeCell ref="DQ7:EC7"/>
    <mergeCell ref="B6:Q6"/>
    <mergeCell ref="R6:Y6"/>
    <mergeCell ref="Z6:AC6"/>
    <mergeCell ref="AD6:AK6"/>
    <mergeCell ref="AL6:AO6"/>
    <mergeCell ref="AP6:BF6"/>
    <mergeCell ref="BG6:BN6"/>
    <mergeCell ref="BO6:BR6"/>
    <mergeCell ref="BS6:CB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G70" zoomScale="70" zoomScaleNormal="70" zoomScaleSheetLayoutView="70" workbookViewId="0">
      <selection activeCell="BQ104" sqref="BQ104:DZ104"/>
    </sheetView>
  </sheetViews>
  <sheetFormatPr defaultColWidth="0" defaultRowHeight="13.2" zeroHeight="1" x14ac:dyDescent="0.2"/>
  <cols>
    <col min="1" max="130" width="2.77734375" style="46" customWidth="1"/>
    <col min="131" max="131" width="1.66406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636" t="s">
        <v>294</v>
      </c>
      <c r="B2" s="636"/>
      <c r="C2" s="636"/>
      <c r="D2" s="636"/>
      <c r="E2" s="636"/>
      <c r="F2" s="636"/>
      <c r="G2" s="636"/>
      <c r="H2" s="636"/>
      <c r="I2" s="636"/>
      <c r="J2" s="636"/>
      <c r="K2" s="636"/>
      <c r="L2" s="636"/>
      <c r="M2" s="636"/>
      <c r="N2" s="636"/>
      <c r="O2" s="636"/>
      <c r="P2" s="636"/>
      <c r="Q2" s="636"/>
      <c r="R2" s="636"/>
      <c r="S2" s="636"/>
      <c r="T2" s="636"/>
      <c r="U2" s="636"/>
      <c r="V2" s="636"/>
      <c r="W2" s="636"/>
      <c r="X2" s="636"/>
      <c r="Y2" s="636"/>
      <c r="Z2" s="636"/>
      <c r="AA2" s="636"/>
      <c r="AB2" s="636"/>
      <c r="AC2" s="636"/>
      <c r="AD2" s="636"/>
      <c r="AE2" s="636"/>
      <c r="AF2" s="636"/>
      <c r="AG2" s="636"/>
      <c r="AH2" s="636"/>
      <c r="AI2" s="636"/>
      <c r="AJ2" s="636"/>
      <c r="AK2" s="636"/>
      <c r="AL2" s="636"/>
      <c r="AM2" s="636"/>
      <c r="AN2" s="636"/>
      <c r="AO2" s="636"/>
      <c r="AP2" s="636"/>
      <c r="AQ2" s="636"/>
      <c r="AR2" s="636"/>
      <c r="AS2" s="636"/>
      <c r="AT2" s="636"/>
      <c r="AU2" s="636"/>
      <c r="AV2" s="636"/>
      <c r="AW2" s="636"/>
      <c r="AX2" s="636"/>
      <c r="AY2" s="636"/>
      <c r="AZ2" s="636"/>
      <c r="BA2" s="636"/>
      <c r="BB2" s="636"/>
      <c r="BC2" s="636"/>
      <c r="BD2" s="636"/>
      <c r="BE2" s="636"/>
      <c r="BF2" s="636"/>
      <c r="BG2" s="636"/>
      <c r="BH2" s="636"/>
      <c r="BI2" s="636"/>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37" t="s">
        <v>300</v>
      </c>
      <c r="DK2" s="638"/>
      <c r="DL2" s="638"/>
      <c r="DM2" s="638"/>
      <c r="DN2" s="638"/>
      <c r="DO2" s="639"/>
      <c r="DP2" s="50"/>
      <c r="DQ2" s="637" t="s">
        <v>301</v>
      </c>
      <c r="DR2" s="638"/>
      <c r="DS2" s="638"/>
      <c r="DT2" s="638"/>
      <c r="DU2" s="638"/>
      <c r="DV2" s="638"/>
      <c r="DW2" s="638"/>
      <c r="DX2" s="638"/>
      <c r="DY2" s="638"/>
      <c r="DZ2" s="639"/>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640" t="s">
        <v>436</v>
      </c>
      <c r="B4" s="640"/>
      <c r="C4" s="640"/>
      <c r="D4" s="640"/>
      <c r="E4" s="640"/>
      <c r="F4" s="640"/>
      <c r="G4" s="640"/>
      <c r="H4" s="640"/>
      <c r="I4" s="640"/>
      <c r="J4" s="640"/>
      <c r="K4" s="640"/>
      <c r="L4" s="640"/>
      <c r="M4" s="640"/>
      <c r="N4" s="640"/>
      <c r="O4" s="640"/>
      <c r="P4" s="640"/>
      <c r="Q4" s="640"/>
      <c r="R4" s="640"/>
      <c r="S4" s="640"/>
      <c r="T4" s="640"/>
      <c r="U4" s="640"/>
      <c r="V4" s="640"/>
      <c r="W4" s="640"/>
      <c r="X4" s="640"/>
      <c r="Y4" s="640"/>
      <c r="Z4" s="640"/>
      <c r="AA4" s="640"/>
      <c r="AB4" s="640"/>
      <c r="AC4" s="640"/>
      <c r="AD4" s="640"/>
      <c r="AE4" s="640"/>
      <c r="AF4" s="640"/>
      <c r="AG4" s="640"/>
      <c r="AH4" s="640"/>
      <c r="AI4" s="640"/>
      <c r="AJ4" s="640"/>
      <c r="AK4" s="640"/>
      <c r="AL4" s="640"/>
      <c r="AM4" s="640"/>
      <c r="AN4" s="640"/>
      <c r="AO4" s="640"/>
      <c r="AP4" s="640"/>
      <c r="AQ4" s="640"/>
      <c r="AR4" s="640"/>
      <c r="AS4" s="640"/>
      <c r="AT4" s="640"/>
      <c r="AU4" s="640"/>
      <c r="AV4" s="640"/>
      <c r="AW4" s="640"/>
      <c r="AX4" s="640"/>
      <c r="AY4" s="640"/>
      <c r="AZ4" s="56"/>
      <c r="BA4" s="56"/>
      <c r="BB4" s="56"/>
      <c r="BC4" s="56"/>
      <c r="BD4" s="56"/>
      <c r="BE4" s="67"/>
      <c r="BF4" s="67"/>
      <c r="BG4" s="67"/>
      <c r="BH4" s="67"/>
      <c r="BI4" s="67"/>
      <c r="BJ4" s="67"/>
      <c r="BK4" s="67"/>
      <c r="BL4" s="67"/>
      <c r="BM4" s="67"/>
      <c r="BN4" s="67"/>
      <c r="BO4" s="67"/>
      <c r="BP4" s="67"/>
      <c r="BQ4" s="641" t="s">
        <v>438</v>
      </c>
      <c r="BR4" s="641"/>
      <c r="BS4" s="641"/>
      <c r="BT4" s="641"/>
      <c r="BU4" s="641"/>
      <c r="BV4" s="641"/>
      <c r="BW4" s="641"/>
      <c r="BX4" s="641"/>
      <c r="BY4" s="641"/>
      <c r="BZ4" s="641"/>
      <c r="CA4" s="641"/>
      <c r="CB4" s="641"/>
      <c r="CC4" s="641"/>
      <c r="CD4" s="641"/>
      <c r="CE4" s="641"/>
      <c r="CF4" s="641"/>
      <c r="CG4" s="641"/>
      <c r="CH4" s="641"/>
      <c r="CI4" s="641"/>
      <c r="CJ4" s="641"/>
      <c r="CK4" s="641"/>
      <c r="CL4" s="641"/>
      <c r="CM4" s="641"/>
      <c r="CN4" s="641"/>
      <c r="CO4" s="641"/>
      <c r="CP4" s="641"/>
      <c r="CQ4" s="641"/>
      <c r="CR4" s="641"/>
      <c r="CS4" s="641"/>
      <c r="CT4" s="641"/>
      <c r="CU4" s="641"/>
      <c r="CV4" s="641"/>
      <c r="CW4" s="641"/>
      <c r="CX4" s="641"/>
      <c r="CY4" s="641"/>
      <c r="CZ4" s="641"/>
      <c r="DA4" s="641"/>
      <c r="DB4" s="641"/>
      <c r="DC4" s="641"/>
      <c r="DD4" s="641"/>
      <c r="DE4" s="641"/>
      <c r="DF4" s="641"/>
      <c r="DG4" s="641"/>
      <c r="DH4" s="641"/>
      <c r="DI4" s="641"/>
      <c r="DJ4" s="641"/>
      <c r="DK4" s="641"/>
      <c r="DL4" s="641"/>
      <c r="DM4" s="641"/>
      <c r="DN4" s="641"/>
      <c r="DO4" s="641"/>
      <c r="DP4" s="641"/>
      <c r="DQ4" s="641"/>
      <c r="DR4" s="641"/>
      <c r="DS4" s="641"/>
      <c r="DT4" s="641"/>
      <c r="DU4" s="641"/>
      <c r="DV4" s="641"/>
      <c r="DW4" s="641"/>
      <c r="DX4" s="641"/>
      <c r="DY4" s="641"/>
      <c r="DZ4" s="641"/>
      <c r="EA4" s="67"/>
    </row>
    <row r="5" spans="1:131" s="47" customFormat="1" ht="26.25" customHeight="1" x14ac:dyDescent="0.2">
      <c r="A5" s="664" t="s">
        <v>439</v>
      </c>
      <c r="B5" s="665"/>
      <c r="C5" s="665"/>
      <c r="D5" s="665"/>
      <c r="E5" s="665"/>
      <c r="F5" s="665"/>
      <c r="G5" s="665"/>
      <c r="H5" s="665"/>
      <c r="I5" s="665"/>
      <c r="J5" s="665"/>
      <c r="K5" s="665"/>
      <c r="L5" s="665"/>
      <c r="M5" s="665"/>
      <c r="N5" s="665"/>
      <c r="O5" s="665"/>
      <c r="P5" s="666"/>
      <c r="Q5" s="658" t="s">
        <v>174</v>
      </c>
      <c r="R5" s="659"/>
      <c r="S5" s="659"/>
      <c r="T5" s="659"/>
      <c r="U5" s="670"/>
      <c r="V5" s="658" t="s">
        <v>440</v>
      </c>
      <c r="W5" s="659"/>
      <c r="X5" s="659"/>
      <c r="Y5" s="659"/>
      <c r="Z5" s="670"/>
      <c r="AA5" s="658" t="s">
        <v>441</v>
      </c>
      <c r="AB5" s="659"/>
      <c r="AC5" s="659"/>
      <c r="AD5" s="659"/>
      <c r="AE5" s="659"/>
      <c r="AF5" s="948" t="s">
        <v>172</v>
      </c>
      <c r="AG5" s="659"/>
      <c r="AH5" s="659"/>
      <c r="AI5" s="659"/>
      <c r="AJ5" s="660"/>
      <c r="AK5" s="659" t="s">
        <v>442</v>
      </c>
      <c r="AL5" s="659"/>
      <c r="AM5" s="659"/>
      <c r="AN5" s="659"/>
      <c r="AO5" s="670"/>
      <c r="AP5" s="658" t="s">
        <v>443</v>
      </c>
      <c r="AQ5" s="659"/>
      <c r="AR5" s="659"/>
      <c r="AS5" s="659"/>
      <c r="AT5" s="670"/>
      <c r="AU5" s="658" t="s">
        <v>445</v>
      </c>
      <c r="AV5" s="659"/>
      <c r="AW5" s="659"/>
      <c r="AX5" s="659"/>
      <c r="AY5" s="660"/>
      <c r="AZ5" s="56"/>
      <c r="BA5" s="56"/>
      <c r="BB5" s="56"/>
      <c r="BC5" s="56"/>
      <c r="BD5" s="56"/>
      <c r="BE5" s="67"/>
      <c r="BF5" s="67"/>
      <c r="BG5" s="67"/>
      <c r="BH5" s="67"/>
      <c r="BI5" s="67"/>
      <c r="BJ5" s="67"/>
      <c r="BK5" s="67"/>
      <c r="BL5" s="67"/>
      <c r="BM5" s="67"/>
      <c r="BN5" s="67"/>
      <c r="BO5" s="67"/>
      <c r="BP5" s="67"/>
      <c r="BQ5" s="664" t="s">
        <v>446</v>
      </c>
      <c r="BR5" s="665"/>
      <c r="BS5" s="665"/>
      <c r="BT5" s="665"/>
      <c r="BU5" s="665"/>
      <c r="BV5" s="665"/>
      <c r="BW5" s="665"/>
      <c r="BX5" s="665"/>
      <c r="BY5" s="665"/>
      <c r="BZ5" s="665"/>
      <c r="CA5" s="665"/>
      <c r="CB5" s="665"/>
      <c r="CC5" s="665"/>
      <c r="CD5" s="665"/>
      <c r="CE5" s="665"/>
      <c r="CF5" s="665"/>
      <c r="CG5" s="666"/>
      <c r="CH5" s="658" t="s">
        <v>367</v>
      </c>
      <c r="CI5" s="659"/>
      <c r="CJ5" s="659"/>
      <c r="CK5" s="659"/>
      <c r="CL5" s="670"/>
      <c r="CM5" s="658" t="s">
        <v>320</v>
      </c>
      <c r="CN5" s="659"/>
      <c r="CO5" s="659"/>
      <c r="CP5" s="659"/>
      <c r="CQ5" s="670"/>
      <c r="CR5" s="658" t="s">
        <v>240</v>
      </c>
      <c r="CS5" s="659"/>
      <c r="CT5" s="659"/>
      <c r="CU5" s="659"/>
      <c r="CV5" s="670"/>
      <c r="CW5" s="658" t="s">
        <v>49</v>
      </c>
      <c r="CX5" s="659"/>
      <c r="CY5" s="659"/>
      <c r="CZ5" s="659"/>
      <c r="DA5" s="670"/>
      <c r="DB5" s="658" t="s">
        <v>448</v>
      </c>
      <c r="DC5" s="659"/>
      <c r="DD5" s="659"/>
      <c r="DE5" s="659"/>
      <c r="DF5" s="670"/>
      <c r="DG5" s="672" t="s">
        <v>238</v>
      </c>
      <c r="DH5" s="673"/>
      <c r="DI5" s="673"/>
      <c r="DJ5" s="673"/>
      <c r="DK5" s="674"/>
      <c r="DL5" s="672" t="s">
        <v>450</v>
      </c>
      <c r="DM5" s="673"/>
      <c r="DN5" s="673"/>
      <c r="DO5" s="673"/>
      <c r="DP5" s="674"/>
      <c r="DQ5" s="658" t="s">
        <v>452</v>
      </c>
      <c r="DR5" s="659"/>
      <c r="DS5" s="659"/>
      <c r="DT5" s="659"/>
      <c r="DU5" s="670"/>
      <c r="DV5" s="658" t="s">
        <v>445</v>
      </c>
      <c r="DW5" s="659"/>
      <c r="DX5" s="659"/>
      <c r="DY5" s="659"/>
      <c r="DZ5" s="660"/>
      <c r="EA5" s="67"/>
    </row>
    <row r="6" spans="1:131" s="47" customFormat="1" ht="26.25" customHeight="1" x14ac:dyDescent="0.2">
      <c r="A6" s="667"/>
      <c r="B6" s="668"/>
      <c r="C6" s="668"/>
      <c r="D6" s="668"/>
      <c r="E6" s="668"/>
      <c r="F6" s="668"/>
      <c r="G6" s="668"/>
      <c r="H6" s="668"/>
      <c r="I6" s="668"/>
      <c r="J6" s="668"/>
      <c r="K6" s="668"/>
      <c r="L6" s="668"/>
      <c r="M6" s="668"/>
      <c r="N6" s="668"/>
      <c r="O6" s="668"/>
      <c r="P6" s="669"/>
      <c r="Q6" s="661"/>
      <c r="R6" s="662"/>
      <c r="S6" s="662"/>
      <c r="T6" s="662"/>
      <c r="U6" s="671"/>
      <c r="V6" s="661"/>
      <c r="W6" s="662"/>
      <c r="X6" s="662"/>
      <c r="Y6" s="662"/>
      <c r="Z6" s="671"/>
      <c r="AA6" s="661"/>
      <c r="AB6" s="662"/>
      <c r="AC6" s="662"/>
      <c r="AD6" s="662"/>
      <c r="AE6" s="662"/>
      <c r="AF6" s="949"/>
      <c r="AG6" s="662"/>
      <c r="AH6" s="662"/>
      <c r="AI6" s="662"/>
      <c r="AJ6" s="663"/>
      <c r="AK6" s="662"/>
      <c r="AL6" s="662"/>
      <c r="AM6" s="662"/>
      <c r="AN6" s="662"/>
      <c r="AO6" s="671"/>
      <c r="AP6" s="661"/>
      <c r="AQ6" s="662"/>
      <c r="AR6" s="662"/>
      <c r="AS6" s="662"/>
      <c r="AT6" s="671"/>
      <c r="AU6" s="661"/>
      <c r="AV6" s="662"/>
      <c r="AW6" s="662"/>
      <c r="AX6" s="662"/>
      <c r="AY6" s="663"/>
      <c r="AZ6" s="56"/>
      <c r="BA6" s="56"/>
      <c r="BB6" s="56"/>
      <c r="BC6" s="56"/>
      <c r="BD6" s="56"/>
      <c r="BE6" s="67"/>
      <c r="BF6" s="67"/>
      <c r="BG6" s="67"/>
      <c r="BH6" s="67"/>
      <c r="BI6" s="67"/>
      <c r="BJ6" s="67"/>
      <c r="BK6" s="67"/>
      <c r="BL6" s="67"/>
      <c r="BM6" s="67"/>
      <c r="BN6" s="67"/>
      <c r="BO6" s="67"/>
      <c r="BP6" s="67"/>
      <c r="BQ6" s="667"/>
      <c r="BR6" s="668"/>
      <c r="BS6" s="668"/>
      <c r="BT6" s="668"/>
      <c r="BU6" s="668"/>
      <c r="BV6" s="668"/>
      <c r="BW6" s="668"/>
      <c r="BX6" s="668"/>
      <c r="BY6" s="668"/>
      <c r="BZ6" s="668"/>
      <c r="CA6" s="668"/>
      <c r="CB6" s="668"/>
      <c r="CC6" s="668"/>
      <c r="CD6" s="668"/>
      <c r="CE6" s="668"/>
      <c r="CF6" s="668"/>
      <c r="CG6" s="669"/>
      <c r="CH6" s="661"/>
      <c r="CI6" s="662"/>
      <c r="CJ6" s="662"/>
      <c r="CK6" s="662"/>
      <c r="CL6" s="671"/>
      <c r="CM6" s="661"/>
      <c r="CN6" s="662"/>
      <c r="CO6" s="662"/>
      <c r="CP6" s="662"/>
      <c r="CQ6" s="671"/>
      <c r="CR6" s="661"/>
      <c r="CS6" s="662"/>
      <c r="CT6" s="662"/>
      <c r="CU6" s="662"/>
      <c r="CV6" s="671"/>
      <c r="CW6" s="661"/>
      <c r="CX6" s="662"/>
      <c r="CY6" s="662"/>
      <c r="CZ6" s="662"/>
      <c r="DA6" s="671"/>
      <c r="DB6" s="661"/>
      <c r="DC6" s="662"/>
      <c r="DD6" s="662"/>
      <c r="DE6" s="662"/>
      <c r="DF6" s="671"/>
      <c r="DG6" s="675"/>
      <c r="DH6" s="676"/>
      <c r="DI6" s="676"/>
      <c r="DJ6" s="676"/>
      <c r="DK6" s="677"/>
      <c r="DL6" s="675"/>
      <c r="DM6" s="676"/>
      <c r="DN6" s="676"/>
      <c r="DO6" s="676"/>
      <c r="DP6" s="677"/>
      <c r="DQ6" s="661"/>
      <c r="DR6" s="662"/>
      <c r="DS6" s="662"/>
      <c r="DT6" s="662"/>
      <c r="DU6" s="671"/>
      <c r="DV6" s="661"/>
      <c r="DW6" s="662"/>
      <c r="DX6" s="662"/>
      <c r="DY6" s="662"/>
      <c r="DZ6" s="663"/>
      <c r="EA6" s="67"/>
    </row>
    <row r="7" spans="1:131" s="47" customFormat="1" ht="26.25" customHeight="1" x14ac:dyDescent="0.2">
      <c r="A7" s="51">
        <v>1</v>
      </c>
      <c r="B7" s="642" t="s">
        <v>530</v>
      </c>
      <c r="C7" s="643"/>
      <c r="D7" s="643"/>
      <c r="E7" s="643"/>
      <c r="F7" s="643"/>
      <c r="G7" s="643"/>
      <c r="H7" s="643"/>
      <c r="I7" s="643"/>
      <c r="J7" s="643"/>
      <c r="K7" s="643"/>
      <c r="L7" s="643"/>
      <c r="M7" s="643"/>
      <c r="N7" s="643"/>
      <c r="O7" s="643"/>
      <c r="P7" s="644"/>
      <c r="Q7" s="645">
        <v>9615</v>
      </c>
      <c r="R7" s="646"/>
      <c r="S7" s="646"/>
      <c r="T7" s="646"/>
      <c r="U7" s="646"/>
      <c r="V7" s="646">
        <v>9005</v>
      </c>
      <c r="W7" s="646"/>
      <c r="X7" s="646"/>
      <c r="Y7" s="646"/>
      <c r="Z7" s="646"/>
      <c r="AA7" s="646">
        <v>610</v>
      </c>
      <c r="AB7" s="646"/>
      <c r="AC7" s="646"/>
      <c r="AD7" s="646"/>
      <c r="AE7" s="647"/>
      <c r="AF7" s="648">
        <v>499</v>
      </c>
      <c r="AG7" s="649"/>
      <c r="AH7" s="649"/>
      <c r="AI7" s="649"/>
      <c r="AJ7" s="650"/>
      <c r="AK7" s="651">
        <v>413</v>
      </c>
      <c r="AL7" s="646"/>
      <c r="AM7" s="646"/>
      <c r="AN7" s="646"/>
      <c r="AO7" s="646"/>
      <c r="AP7" s="646">
        <v>7367</v>
      </c>
      <c r="AQ7" s="646"/>
      <c r="AR7" s="646"/>
      <c r="AS7" s="646"/>
      <c r="AT7" s="646"/>
      <c r="AU7" s="652"/>
      <c r="AV7" s="652"/>
      <c r="AW7" s="652"/>
      <c r="AX7" s="652"/>
      <c r="AY7" s="653"/>
      <c r="AZ7" s="56"/>
      <c r="BA7" s="56"/>
      <c r="BB7" s="56"/>
      <c r="BC7" s="56"/>
      <c r="BD7" s="56"/>
      <c r="BE7" s="67"/>
      <c r="BF7" s="67"/>
      <c r="BG7" s="67"/>
      <c r="BH7" s="67"/>
      <c r="BI7" s="67"/>
      <c r="BJ7" s="67"/>
      <c r="BK7" s="67"/>
      <c r="BL7" s="67"/>
      <c r="BM7" s="67"/>
      <c r="BN7" s="67"/>
      <c r="BO7" s="67"/>
      <c r="BP7" s="67"/>
      <c r="BQ7" s="51">
        <v>1</v>
      </c>
      <c r="BR7" s="71"/>
      <c r="BS7" s="642" t="s">
        <v>434</v>
      </c>
      <c r="BT7" s="643"/>
      <c r="BU7" s="643"/>
      <c r="BV7" s="643"/>
      <c r="BW7" s="643"/>
      <c r="BX7" s="643"/>
      <c r="BY7" s="643"/>
      <c r="BZ7" s="643"/>
      <c r="CA7" s="643"/>
      <c r="CB7" s="643"/>
      <c r="CC7" s="643"/>
      <c r="CD7" s="643"/>
      <c r="CE7" s="643"/>
      <c r="CF7" s="643"/>
      <c r="CG7" s="644"/>
      <c r="CH7" s="654" t="s">
        <v>197</v>
      </c>
      <c r="CI7" s="655"/>
      <c r="CJ7" s="655"/>
      <c r="CK7" s="655"/>
      <c r="CL7" s="656"/>
      <c r="CM7" s="654">
        <v>371</v>
      </c>
      <c r="CN7" s="655"/>
      <c r="CO7" s="655"/>
      <c r="CP7" s="655"/>
      <c r="CQ7" s="656"/>
      <c r="CR7" s="654">
        <v>269</v>
      </c>
      <c r="CS7" s="655"/>
      <c r="CT7" s="655"/>
      <c r="CU7" s="655"/>
      <c r="CV7" s="656"/>
      <c r="CW7" s="654" t="s">
        <v>197</v>
      </c>
      <c r="CX7" s="655"/>
      <c r="CY7" s="655"/>
      <c r="CZ7" s="655"/>
      <c r="DA7" s="656"/>
      <c r="DB7" s="654" t="s">
        <v>197</v>
      </c>
      <c r="DC7" s="655"/>
      <c r="DD7" s="655"/>
      <c r="DE7" s="655"/>
      <c r="DF7" s="656"/>
      <c r="DG7" s="654" t="s">
        <v>197</v>
      </c>
      <c r="DH7" s="655"/>
      <c r="DI7" s="655"/>
      <c r="DJ7" s="655"/>
      <c r="DK7" s="656"/>
      <c r="DL7" s="654" t="s">
        <v>197</v>
      </c>
      <c r="DM7" s="655"/>
      <c r="DN7" s="655"/>
      <c r="DO7" s="655"/>
      <c r="DP7" s="656"/>
      <c r="DQ7" s="654" t="s">
        <v>197</v>
      </c>
      <c r="DR7" s="655"/>
      <c r="DS7" s="655"/>
      <c r="DT7" s="655"/>
      <c r="DU7" s="656"/>
      <c r="DV7" s="642"/>
      <c r="DW7" s="643"/>
      <c r="DX7" s="643"/>
      <c r="DY7" s="643"/>
      <c r="DZ7" s="657"/>
      <c r="EA7" s="67"/>
    </row>
    <row r="8" spans="1:131" s="47" customFormat="1" ht="26.25" customHeight="1" x14ac:dyDescent="0.2">
      <c r="A8" s="52">
        <v>2</v>
      </c>
      <c r="B8" s="678" t="s">
        <v>293</v>
      </c>
      <c r="C8" s="679"/>
      <c r="D8" s="679"/>
      <c r="E8" s="679"/>
      <c r="F8" s="679"/>
      <c r="G8" s="679"/>
      <c r="H8" s="679"/>
      <c r="I8" s="679"/>
      <c r="J8" s="679"/>
      <c r="K8" s="679"/>
      <c r="L8" s="679"/>
      <c r="M8" s="679"/>
      <c r="N8" s="679"/>
      <c r="O8" s="679"/>
      <c r="P8" s="680"/>
      <c r="Q8" s="681" t="s">
        <v>197</v>
      </c>
      <c r="R8" s="682"/>
      <c r="S8" s="682"/>
      <c r="T8" s="682"/>
      <c r="U8" s="682"/>
      <c r="V8" s="682" t="s">
        <v>197</v>
      </c>
      <c r="W8" s="682"/>
      <c r="X8" s="682"/>
      <c r="Y8" s="682"/>
      <c r="Z8" s="682"/>
      <c r="AA8" s="682" t="s">
        <v>197</v>
      </c>
      <c r="AB8" s="682"/>
      <c r="AC8" s="682"/>
      <c r="AD8" s="682"/>
      <c r="AE8" s="683"/>
      <c r="AF8" s="684" t="s">
        <v>197</v>
      </c>
      <c r="AG8" s="685"/>
      <c r="AH8" s="685"/>
      <c r="AI8" s="685"/>
      <c r="AJ8" s="686"/>
      <c r="AK8" s="687" t="s">
        <v>197</v>
      </c>
      <c r="AL8" s="682"/>
      <c r="AM8" s="682"/>
      <c r="AN8" s="682"/>
      <c r="AO8" s="682"/>
      <c r="AP8" s="682" t="s">
        <v>197</v>
      </c>
      <c r="AQ8" s="682"/>
      <c r="AR8" s="682"/>
      <c r="AS8" s="682"/>
      <c r="AT8" s="682"/>
      <c r="AU8" s="688"/>
      <c r="AV8" s="688"/>
      <c r="AW8" s="688"/>
      <c r="AX8" s="688"/>
      <c r="AY8" s="689"/>
      <c r="AZ8" s="56"/>
      <c r="BA8" s="56"/>
      <c r="BB8" s="56"/>
      <c r="BC8" s="56"/>
      <c r="BD8" s="56"/>
      <c r="BE8" s="67"/>
      <c r="BF8" s="67"/>
      <c r="BG8" s="67"/>
      <c r="BH8" s="67"/>
      <c r="BI8" s="67"/>
      <c r="BJ8" s="67"/>
      <c r="BK8" s="67"/>
      <c r="BL8" s="67"/>
      <c r="BM8" s="67"/>
      <c r="BN8" s="67"/>
      <c r="BO8" s="67"/>
      <c r="BP8" s="67"/>
      <c r="BQ8" s="52">
        <v>2</v>
      </c>
      <c r="BR8" s="72"/>
      <c r="BS8" s="678" t="s">
        <v>533</v>
      </c>
      <c r="BT8" s="679"/>
      <c r="BU8" s="679"/>
      <c r="BV8" s="679"/>
      <c r="BW8" s="679"/>
      <c r="BX8" s="679"/>
      <c r="BY8" s="679"/>
      <c r="BZ8" s="679"/>
      <c r="CA8" s="679"/>
      <c r="CB8" s="679"/>
      <c r="CC8" s="679"/>
      <c r="CD8" s="679"/>
      <c r="CE8" s="679"/>
      <c r="CF8" s="679"/>
      <c r="CG8" s="680"/>
      <c r="CH8" s="690">
        <v>8</v>
      </c>
      <c r="CI8" s="685"/>
      <c r="CJ8" s="685"/>
      <c r="CK8" s="685"/>
      <c r="CL8" s="691"/>
      <c r="CM8" s="690">
        <v>67</v>
      </c>
      <c r="CN8" s="685"/>
      <c r="CO8" s="685"/>
      <c r="CP8" s="685"/>
      <c r="CQ8" s="691"/>
      <c r="CR8" s="690">
        <v>1</v>
      </c>
      <c r="CS8" s="685"/>
      <c r="CT8" s="685"/>
      <c r="CU8" s="685"/>
      <c r="CV8" s="691"/>
      <c r="CW8" s="690" t="s">
        <v>197</v>
      </c>
      <c r="CX8" s="685"/>
      <c r="CY8" s="685"/>
      <c r="CZ8" s="685"/>
      <c r="DA8" s="691"/>
      <c r="DB8" s="690" t="s">
        <v>197</v>
      </c>
      <c r="DC8" s="685"/>
      <c r="DD8" s="685"/>
      <c r="DE8" s="685"/>
      <c r="DF8" s="691"/>
      <c r="DG8" s="690" t="s">
        <v>197</v>
      </c>
      <c r="DH8" s="685"/>
      <c r="DI8" s="685"/>
      <c r="DJ8" s="685"/>
      <c r="DK8" s="691"/>
      <c r="DL8" s="690" t="s">
        <v>197</v>
      </c>
      <c r="DM8" s="685"/>
      <c r="DN8" s="685"/>
      <c r="DO8" s="685"/>
      <c r="DP8" s="691"/>
      <c r="DQ8" s="690" t="s">
        <v>197</v>
      </c>
      <c r="DR8" s="685"/>
      <c r="DS8" s="685"/>
      <c r="DT8" s="685"/>
      <c r="DU8" s="691"/>
      <c r="DV8" s="678"/>
      <c r="DW8" s="679"/>
      <c r="DX8" s="679"/>
      <c r="DY8" s="679"/>
      <c r="DZ8" s="692"/>
      <c r="EA8" s="67"/>
    </row>
    <row r="9" spans="1:131" s="47" customFormat="1" ht="26.25" customHeight="1" x14ac:dyDescent="0.2">
      <c r="A9" s="52">
        <v>3</v>
      </c>
      <c r="B9" s="678"/>
      <c r="C9" s="679"/>
      <c r="D9" s="679"/>
      <c r="E9" s="679"/>
      <c r="F9" s="679"/>
      <c r="G9" s="679"/>
      <c r="H9" s="679"/>
      <c r="I9" s="679"/>
      <c r="J9" s="679"/>
      <c r="K9" s="679"/>
      <c r="L9" s="679"/>
      <c r="M9" s="679"/>
      <c r="N9" s="679"/>
      <c r="O9" s="679"/>
      <c r="P9" s="680"/>
      <c r="Q9" s="681"/>
      <c r="R9" s="682"/>
      <c r="S9" s="682"/>
      <c r="T9" s="682"/>
      <c r="U9" s="682"/>
      <c r="V9" s="682"/>
      <c r="W9" s="682"/>
      <c r="X9" s="682"/>
      <c r="Y9" s="682"/>
      <c r="Z9" s="682"/>
      <c r="AA9" s="682"/>
      <c r="AB9" s="682"/>
      <c r="AC9" s="682"/>
      <c r="AD9" s="682"/>
      <c r="AE9" s="683"/>
      <c r="AF9" s="684"/>
      <c r="AG9" s="685"/>
      <c r="AH9" s="685"/>
      <c r="AI9" s="685"/>
      <c r="AJ9" s="686"/>
      <c r="AK9" s="687"/>
      <c r="AL9" s="682"/>
      <c r="AM9" s="682"/>
      <c r="AN9" s="682"/>
      <c r="AO9" s="682"/>
      <c r="AP9" s="682"/>
      <c r="AQ9" s="682"/>
      <c r="AR9" s="682"/>
      <c r="AS9" s="682"/>
      <c r="AT9" s="682"/>
      <c r="AU9" s="688"/>
      <c r="AV9" s="688"/>
      <c r="AW9" s="688"/>
      <c r="AX9" s="688"/>
      <c r="AY9" s="689"/>
      <c r="AZ9" s="56"/>
      <c r="BA9" s="56"/>
      <c r="BB9" s="56"/>
      <c r="BC9" s="56"/>
      <c r="BD9" s="56"/>
      <c r="BE9" s="67"/>
      <c r="BF9" s="67"/>
      <c r="BG9" s="67"/>
      <c r="BH9" s="67"/>
      <c r="BI9" s="67"/>
      <c r="BJ9" s="67"/>
      <c r="BK9" s="67"/>
      <c r="BL9" s="67"/>
      <c r="BM9" s="67"/>
      <c r="BN9" s="67"/>
      <c r="BO9" s="67"/>
      <c r="BP9" s="67"/>
      <c r="BQ9" s="52">
        <v>3</v>
      </c>
      <c r="BR9" s="72"/>
      <c r="BS9" s="678" t="s">
        <v>155</v>
      </c>
      <c r="BT9" s="679"/>
      <c r="BU9" s="679"/>
      <c r="BV9" s="679"/>
      <c r="BW9" s="679"/>
      <c r="BX9" s="679"/>
      <c r="BY9" s="679"/>
      <c r="BZ9" s="679"/>
      <c r="CA9" s="679"/>
      <c r="CB9" s="679"/>
      <c r="CC9" s="679"/>
      <c r="CD9" s="679"/>
      <c r="CE9" s="679"/>
      <c r="CF9" s="679"/>
      <c r="CG9" s="680"/>
      <c r="CH9" s="690">
        <v>-21</v>
      </c>
      <c r="CI9" s="685"/>
      <c r="CJ9" s="685"/>
      <c r="CK9" s="685"/>
      <c r="CL9" s="691"/>
      <c r="CM9" s="690">
        <v>135</v>
      </c>
      <c r="CN9" s="685"/>
      <c r="CO9" s="685"/>
      <c r="CP9" s="685"/>
      <c r="CQ9" s="691"/>
      <c r="CR9" s="690">
        <v>14</v>
      </c>
      <c r="CS9" s="685"/>
      <c r="CT9" s="685"/>
      <c r="CU9" s="685"/>
      <c r="CV9" s="691"/>
      <c r="CW9" s="690" t="s">
        <v>197</v>
      </c>
      <c r="CX9" s="685"/>
      <c r="CY9" s="685"/>
      <c r="CZ9" s="685"/>
      <c r="DA9" s="691"/>
      <c r="DB9" s="690" t="s">
        <v>197</v>
      </c>
      <c r="DC9" s="685"/>
      <c r="DD9" s="685"/>
      <c r="DE9" s="685"/>
      <c r="DF9" s="691"/>
      <c r="DG9" s="690" t="s">
        <v>197</v>
      </c>
      <c r="DH9" s="685"/>
      <c r="DI9" s="685"/>
      <c r="DJ9" s="685"/>
      <c r="DK9" s="691"/>
      <c r="DL9" s="690" t="s">
        <v>197</v>
      </c>
      <c r="DM9" s="685"/>
      <c r="DN9" s="685"/>
      <c r="DO9" s="685"/>
      <c r="DP9" s="691"/>
      <c r="DQ9" s="690" t="s">
        <v>197</v>
      </c>
      <c r="DR9" s="685"/>
      <c r="DS9" s="685"/>
      <c r="DT9" s="685"/>
      <c r="DU9" s="691"/>
      <c r="DV9" s="678"/>
      <c r="DW9" s="679"/>
      <c r="DX9" s="679"/>
      <c r="DY9" s="679"/>
      <c r="DZ9" s="692"/>
      <c r="EA9" s="67"/>
    </row>
    <row r="10" spans="1:131" s="47" customFormat="1" ht="26.25" customHeight="1" x14ac:dyDescent="0.2">
      <c r="A10" s="52">
        <v>4</v>
      </c>
      <c r="B10" s="678"/>
      <c r="C10" s="679"/>
      <c r="D10" s="679"/>
      <c r="E10" s="679"/>
      <c r="F10" s="679"/>
      <c r="G10" s="679"/>
      <c r="H10" s="679"/>
      <c r="I10" s="679"/>
      <c r="J10" s="679"/>
      <c r="K10" s="679"/>
      <c r="L10" s="679"/>
      <c r="M10" s="679"/>
      <c r="N10" s="679"/>
      <c r="O10" s="679"/>
      <c r="P10" s="680"/>
      <c r="Q10" s="681"/>
      <c r="R10" s="682"/>
      <c r="S10" s="682"/>
      <c r="T10" s="682"/>
      <c r="U10" s="682"/>
      <c r="V10" s="682"/>
      <c r="W10" s="682"/>
      <c r="X10" s="682"/>
      <c r="Y10" s="682"/>
      <c r="Z10" s="682"/>
      <c r="AA10" s="682"/>
      <c r="AB10" s="682"/>
      <c r="AC10" s="682"/>
      <c r="AD10" s="682"/>
      <c r="AE10" s="683"/>
      <c r="AF10" s="684"/>
      <c r="AG10" s="685"/>
      <c r="AH10" s="685"/>
      <c r="AI10" s="685"/>
      <c r="AJ10" s="686"/>
      <c r="AK10" s="687"/>
      <c r="AL10" s="682"/>
      <c r="AM10" s="682"/>
      <c r="AN10" s="682"/>
      <c r="AO10" s="682"/>
      <c r="AP10" s="682"/>
      <c r="AQ10" s="682"/>
      <c r="AR10" s="682"/>
      <c r="AS10" s="682"/>
      <c r="AT10" s="682"/>
      <c r="AU10" s="688"/>
      <c r="AV10" s="688"/>
      <c r="AW10" s="688"/>
      <c r="AX10" s="688"/>
      <c r="AY10" s="689"/>
      <c r="AZ10" s="56"/>
      <c r="BA10" s="56"/>
      <c r="BB10" s="56"/>
      <c r="BC10" s="56"/>
      <c r="BD10" s="56"/>
      <c r="BE10" s="67"/>
      <c r="BF10" s="67"/>
      <c r="BG10" s="67"/>
      <c r="BH10" s="67"/>
      <c r="BI10" s="67"/>
      <c r="BJ10" s="67"/>
      <c r="BK10" s="67"/>
      <c r="BL10" s="67"/>
      <c r="BM10" s="67"/>
      <c r="BN10" s="67"/>
      <c r="BO10" s="67"/>
      <c r="BP10" s="67"/>
      <c r="BQ10" s="52">
        <v>4</v>
      </c>
      <c r="BR10" s="72"/>
      <c r="BS10" s="678" t="s">
        <v>534</v>
      </c>
      <c r="BT10" s="679"/>
      <c r="BU10" s="679"/>
      <c r="BV10" s="679"/>
      <c r="BW10" s="679"/>
      <c r="BX10" s="679"/>
      <c r="BY10" s="679"/>
      <c r="BZ10" s="679"/>
      <c r="CA10" s="679"/>
      <c r="CB10" s="679"/>
      <c r="CC10" s="679"/>
      <c r="CD10" s="679"/>
      <c r="CE10" s="679"/>
      <c r="CF10" s="679"/>
      <c r="CG10" s="680"/>
      <c r="CH10" s="690">
        <v>-3</v>
      </c>
      <c r="CI10" s="685"/>
      <c r="CJ10" s="685"/>
      <c r="CK10" s="685"/>
      <c r="CL10" s="691"/>
      <c r="CM10" s="690">
        <v>42</v>
      </c>
      <c r="CN10" s="685"/>
      <c r="CO10" s="685"/>
      <c r="CP10" s="685"/>
      <c r="CQ10" s="691"/>
      <c r="CR10" s="690">
        <v>50</v>
      </c>
      <c r="CS10" s="685"/>
      <c r="CT10" s="685"/>
      <c r="CU10" s="685"/>
      <c r="CV10" s="691"/>
      <c r="CW10" s="690">
        <v>22</v>
      </c>
      <c r="CX10" s="685"/>
      <c r="CY10" s="685"/>
      <c r="CZ10" s="685"/>
      <c r="DA10" s="691"/>
      <c r="DB10" s="690" t="s">
        <v>197</v>
      </c>
      <c r="DC10" s="685"/>
      <c r="DD10" s="685"/>
      <c r="DE10" s="685"/>
      <c r="DF10" s="691"/>
      <c r="DG10" s="690" t="s">
        <v>197</v>
      </c>
      <c r="DH10" s="685"/>
      <c r="DI10" s="685"/>
      <c r="DJ10" s="685"/>
      <c r="DK10" s="691"/>
      <c r="DL10" s="690" t="s">
        <v>197</v>
      </c>
      <c r="DM10" s="685"/>
      <c r="DN10" s="685"/>
      <c r="DO10" s="685"/>
      <c r="DP10" s="691"/>
      <c r="DQ10" s="690" t="s">
        <v>197</v>
      </c>
      <c r="DR10" s="685"/>
      <c r="DS10" s="685"/>
      <c r="DT10" s="685"/>
      <c r="DU10" s="691"/>
      <c r="DV10" s="678"/>
      <c r="DW10" s="679"/>
      <c r="DX10" s="679"/>
      <c r="DY10" s="679"/>
      <c r="DZ10" s="692"/>
      <c r="EA10" s="67"/>
    </row>
    <row r="11" spans="1:131" s="47" customFormat="1" ht="26.25" customHeight="1" x14ac:dyDescent="0.2">
      <c r="A11" s="52">
        <v>5</v>
      </c>
      <c r="B11" s="678"/>
      <c r="C11" s="679"/>
      <c r="D11" s="679"/>
      <c r="E11" s="679"/>
      <c r="F11" s="679"/>
      <c r="G11" s="679"/>
      <c r="H11" s="679"/>
      <c r="I11" s="679"/>
      <c r="J11" s="679"/>
      <c r="K11" s="679"/>
      <c r="L11" s="679"/>
      <c r="M11" s="679"/>
      <c r="N11" s="679"/>
      <c r="O11" s="679"/>
      <c r="P11" s="680"/>
      <c r="Q11" s="681"/>
      <c r="R11" s="682"/>
      <c r="S11" s="682"/>
      <c r="T11" s="682"/>
      <c r="U11" s="682"/>
      <c r="V11" s="682"/>
      <c r="W11" s="682"/>
      <c r="X11" s="682"/>
      <c r="Y11" s="682"/>
      <c r="Z11" s="682"/>
      <c r="AA11" s="682"/>
      <c r="AB11" s="682"/>
      <c r="AC11" s="682"/>
      <c r="AD11" s="682"/>
      <c r="AE11" s="683"/>
      <c r="AF11" s="684"/>
      <c r="AG11" s="685"/>
      <c r="AH11" s="685"/>
      <c r="AI11" s="685"/>
      <c r="AJ11" s="686"/>
      <c r="AK11" s="687"/>
      <c r="AL11" s="682"/>
      <c r="AM11" s="682"/>
      <c r="AN11" s="682"/>
      <c r="AO11" s="682"/>
      <c r="AP11" s="682"/>
      <c r="AQ11" s="682"/>
      <c r="AR11" s="682"/>
      <c r="AS11" s="682"/>
      <c r="AT11" s="682"/>
      <c r="AU11" s="688"/>
      <c r="AV11" s="688"/>
      <c r="AW11" s="688"/>
      <c r="AX11" s="688"/>
      <c r="AY11" s="689"/>
      <c r="AZ11" s="56"/>
      <c r="BA11" s="56"/>
      <c r="BB11" s="56"/>
      <c r="BC11" s="56"/>
      <c r="BD11" s="56"/>
      <c r="BE11" s="67"/>
      <c r="BF11" s="67"/>
      <c r="BG11" s="67"/>
      <c r="BH11" s="67"/>
      <c r="BI11" s="67"/>
      <c r="BJ11" s="67"/>
      <c r="BK11" s="67"/>
      <c r="BL11" s="67"/>
      <c r="BM11" s="67"/>
      <c r="BN11" s="67"/>
      <c r="BO11" s="67"/>
      <c r="BP11" s="67"/>
      <c r="BQ11" s="52">
        <v>5</v>
      </c>
      <c r="BR11" s="72"/>
      <c r="BS11" s="678" t="s">
        <v>535</v>
      </c>
      <c r="BT11" s="679"/>
      <c r="BU11" s="679"/>
      <c r="BV11" s="679"/>
      <c r="BW11" s="679"/>
      <c r="BX11" s="679"/>
      <c r="BY11" s="679"/>
      <c r="BZ11" s="679"/>
      <c r="CA11" s="679"/>
      <c r="CB11" s="679"/>
      <c r="CC11" s="679"/>
      <c r="CD11" s="679"/>
      <c r="CE11" s="679"/>
      <c r="CF11" s="679"/>
      <c r="CG11" s="680"/>
      <c r="CH11" s="690">
        <v>11</v>
      </c>
      <c r="CI11" s="685"/>
      <c r="CJ11" s="685"/>
      <c r="CK11" s="685"/>
      <c r="CL11" s="691"/>
      <c r="CM11" s="690">
        <v>-81</v>
      </c>
      <c r="CN11" s="685"/>
      <c r="CO11" s="685"/>
      <c r="CP11" s="685"/>
      <c r="CQ11" s="691"/>
      <c r="CR11" s="690">
        <v>50</v>
      </c>
      <c r="CS11" s="685"/>
      <c r="CT11" s="685"/>
      <c r="CU11" s="685"/>
      <c r="CV11" s="691"/>
      <c r="CW11" s="690">
        <v>1</v>
      </c>
      <c r="CX11" s="685"/>
      <c r="CY11" s="685"/>
      <c r="CZ11" s="685"/>
      <c r="DA11" s="691"/>
      <c r="DB11" s="690" t="s">
        <v>197</v>
      </c>
      <c r="DC11" s="685"/>
      <c r="DD11" s="685"/>
      <c r="DE11" s="685"/>
      <c r="DF11" s="691"/>
      <c r="DG11" s="690" t="s">
        <v>197</v>
      </c>
      <c r="DH11" s="685"/>
      <c r="DI11" s="685"/>
      <c r="DJ11" s="685"/>
      <c r="DK11" s="691"/>
      <c r="DL11" s="690" t="s">
        <v>197</v>
      </c>
      <c r="DM11" s="685"/>
      <c r="DN11" s="685"/>
      <c r="DO11" s="685"/>
      <c r="DP11" s="691"/>
      <c r="DQ11" s="690" t="s">
        <v>197</v>
      </c>
      <c r="DR11" s="685"/>
      <c r="DS11" s="685"/>
      <c r="DT11" s="685"/>
      <c r="DU11" s="691"/>
      <c r="DV11" s="678"/>
      <c r="DW11" s="679"/>
      <c r="DX11" s="679"/>
      <c r="DY11" s="679"/>
      <c r="DZ11" s="692"/>
      <c r="EA11" s="67"/>
    </row>
    <row r="12" spans="1:131" s="47" customFormat="1" ht="26.25" customHeight="1" x14ac:dyDescent="0.2">
      <c r="A12" s="52">
        <v>6</v>
      </c>
      <c r="B12" s="678"/>
      <c r="C12" s="679"/>
      <c r="D12" s="679"/>
      <c r="E12" s="679"/>
      <c r="F12" s="679"/>
      <c r="G12" s="679"/>
      <c r="H12" s="679"/>
      <c r="I12" s="679"/>
      <c r="J12" s="679"/>
      <c r="K12" s="679"/>
      <c r="L12" s="679"/>
      <c r="M12" s="679"/>
      <c r="N12" s="679"/>
      <c r="O12" s="679"/>
      <c r="P12" s="680"/>
      <c r="Q12" s="681"/>
      <c r="R12" s="682"/>
      <c r="S12" s="682"/>
      <c r="T12" s="682"/>
      <c r="U12" s="682"/>
      <c r="V12" s="682"/>
      <c r="W12" s="682"/>
      <c r="X12" s="682"/>
      <c r="Y12" s="682"/>
      <c r="Z12" s="682"/>
      <c r="AA12" s="682"/>
      <c r="AB12" s="682"/>
      <c r="AC12" s="682"/>
      <c r="AD12" s="682"/>
      <c r="AE12" s="683"/>
      <c r="AF12" s="684"/>
      <c r="AG12" s="685"/>
      <c r="AH12" s="685"/>
      <c r="AI12" s="685"/>
      <c r="AJ12" s="686"/>
      <c r="AK12" s="687"/>
      <c r="AL12" s="682"/>
      <c r="AM12" s="682"/>
      <c r="AN12" s="682"/>
      <c r="AO12" s="682"/>
      <c r="AP12" s="682"/>
      <c r="AQ12" s="682"/>
      <c r="AR12" s="682"/>
      <c r="AS12" s="682"/>
      <c r="AT12" s="682"/>
      <c r="AU12" s="688"/>
      <c r="AV12" s="688"/>
      <c r="AW12" s="688"/>
      <c r="AX12" s="688"/>
      <c r="AY12" s="689"/>
      <c r="AZ12" s="56"/>
      <c r="BA12" s="56"/>
      <c r="BB12" s="56"/>
      <c r="BC12" s="56"/>
      <c r="BD12" s="56"/>
      <c r="BE12" s="67"/>
      <c r="BF12" s="67"/>
      <c r="BG12" s="67"/>
      <c r="BH12" s="67"/>
      <c r="BI12" s="67"/>
      <c r="BJ12" s="67"/>
      <c r="BK12" s="67"/>
      <c r="BL12" s="67"/>
      <c r="BM12" s="67"/>
      <c r="BN12" s="67"/>
      <c r="BO12" s="67"/>
      <c r="BP12" s="67"/>
      <c r="BQ12" s="52">
        <v>6</v>
      </c>
      <c r="BR12" s="72"/>
      <c r="BS12" s="678" t="s">
        <v>536</v>
      </c>
      <c r="BT12" s="679"/>
      <c r="BU12" s="679"/>
      <c r="BV12" s="679"/>
      <c r="BW12" s="679"/>
      <c r="BX12" s="679"/>
      <c r="BY12" s="679"/>
      <c r="BZ12" s="679"/>
      <c r="CA12" s="679"/>
      <c r="CB12" s="679"/>
      <c r="CC12" s="679"/>
      <c r="CD12" s="679"/>
      <c r="CE12" s="679"/>
      <c r="CF12" s="679"/>
      <c r="CG12" s="680"/>
      <c r="CH12" s="690">
        <v>-5</v>
      </c>
      <c r="CI12" s="685"/>
      <c r="CJ12" s="685"/>
      <c r="CK12" s="685"/>
      <c r="CL12" s="691"/>
      <c r="CM12" s="690">
        <v>3</v>
      </c>
      <c r="CN12" s="685"/>
      <c r="CO12" s="685"/>
      <c r="CP12" s="685"/>
      <c r="CQ12" s="691"/>
      <c r="CR12" s="690">
        <v>92</v>
      </c>
      <c r="CS12" s="685"/>
      <c r="CT12" s="685"/>
      <c r="CU12" s="685"/>
      <c r="CV12" s="691"/>
      <c r="CW12" s="690" t="s">
        <v>197</v>
      </c>
      <c r="CX12" s="685"/>
      <c r="CY12" s="685"/>
      <c r="CZ12" s="685"/>
      <c r="DA12" s="691"/>
      <c r="DB12" s="690" t="s">
        <v>197</v>
      </c>
      <c r="DC12" s="685"/>
      <c r="DD12" s="685"/>
      <c r="DE12" s="685"/>
      <c r="DF12" s="691"/>
      <c r="DG12" s="690" t="s">
        <v>197</v>
      </c>
      <c r="DH12" s="685"/>
      <c r="DI12" s="685"/>
      <c r="DJ12" s="685"/>
      <c r="DK12" s="691"/>
      <c r="DL12" s="690" t="s">
        <v>197</v>
      </c>
      <c r="DM12" s="685"/>
      <c r="DN12" s="685"/>
      <c r="DO12" s="685"/>
      <c r="DP12" s="691"/>
      <c r="DQ12" s="690" t="s">
        <v>197</v>
      </c>
      <c r="DR12" s="685"/>
      <c r="DS12" s="685"/>
      <c r="DT12" s="685"/>
      <c r="DU12" s="691"/>
      <c r="DV12" s="678"/>
      <c r="DW12" s="679"/>
      <c r="DX12" s="679"/>
      <c r="DY12" s="679"/>
      <c r="DZ12" s="692"/>
      <c r="EA12" s="67"/>
    </row>
    <row r="13" spans="1:131" s="47" customFormat="1" ht="26.25" customHeight="1" x14ac:dyDescent="0.2">
      <c r="A13" s="52">
        <v>7</v>
      </c>
      <c r="B13" s="678"/>
      <c r="C13" s="679"/>
      <c r="D13" s="679"/>
      <c r="E13" s="679"/>
      <c r="F13" s="679"/>
      <c r="G13" s="679"/>
      <c r="H13" s="679"/>
      <c r="I13" s="679"/>
      <c r="J13" s="679"/>
      <c r="K13" s="679"/>
      <c r="L13" s="679"/>
      <c r="M13" s="679"/>
      <c r="N13" s="679"/>
      <c r="O13" s="679"/>
      <c r="P13" s="680"/>
      <c r="Q13" s="681"/>
      <c r="R13" s="682"/>
      <c r="S13" s="682"/>
      <c r="T13" s="682"/>
      <c r="U13" s="682"/>
      <c r="V13" s="682"/>
      <c r="W13" s="682"/>
      <c r="X13" s="682"/>
      <c r="Y13" s="682"/>
      <c r="Z13" s="682"/>
      <c r="AA13" s="682"/>
      <c r="AB13" s="682"/>
      <c r="AC13" s="682"/>
      <c r="AD13" s="682"/>
      <c r="AE13" s="683"/>
      <c r="AF13" s="684"/>
      <c r="AG13" s="685"/>
      <c r="AH13" s="685"/>
      <c r="AI13" s="685"/>
      <c r="AJ13" s="686"/>
      <c r="AK13" s="687"/>
      <c r="AL13" s="682"/>
      <c r="AM13" s="682"/>
      <c r="AN13" s="682"/>
      <c r="AO13" s="682"/>
      <c r="AP13" s="682"/>
      <c r="AQ13" s="682"/>
      <c r="AR13" s="682"/>
      <c r="AS13" s="682"/>
      <c r="AT13" s="682"/>
      <c r="AU13" s="688"/>
      <c r="AV13" s="688"/>
      <c r="AW13" s="688"/>
      <c r="AX13" s="688"/>
      <c r="AY13" s="689"/>
      <c r="AZ13" s="56"/>
      <c r="BA13" s="56"/>
      <c r="BB13" s="56"/>
      <c r="BC13" s="56"/>
      <c r="BD13" s="56"/>
      <c r="BE13" s="67"/>
      <c r="BF13" s="67"/>
      <c r="BG13" s="67"/>
      <c r="BH13" s="67"/>
      <c r="BI13" s="67"/>
      <c r="BJ13" s="67"/>
      <c r="BK13" s="67"/>
      <c r="BL13" s="67"/>
      <c r="BM13" s="67"/>
      <c r="BN13" s="67"/>
      <c r="BO13" s="67"/>
      <c r="BP13" s="67"/>
      <c r="BQ13" s="52">
        <v>7</v>
      </c>
      <c r="BR13" s="72"/>
      <c r="BS13" s="678" t="s">
        <v>537</v>
      </c>
      <c r="BT13" s="679"/>
      <c r="BU13" s="679"/>
      <c r="BV13" s="679"/>
      <c r="BW13" s="679"/>
      <c r="BX13" s="679"/>
      <c r="BY13" s="679"/>
      <c r="BZ13" s="679"/>
      <c r="CA13" s="679"/>
      <c r="CB13" s="679"/>
      <c r="CC13" s="679"/>
      <c r="CD13" s="679"/>
      <c r="CE13" s="679"/>
      <c r="CF13" s="679"/>
      <c r="CG13" s="680"/>
      <c r="CH13" s="690">
        <v>72</v>
      </c>
      <c r="CI13" s="685"/>
      <c r="CJ13" s="685"/>
      <c r="CK13" s="685"/>
      <c r="CL13" s="691"/>
      <c r="CM13" s="690">
        <v>127</v>
      </c>
      <c r="CN13" s="685"/>
      <c r="CO13" s="685"/>
      <c r="CP13" s="685"/>
      <c r="CQ13" s="691"/>
      <c r="CR13" s="690">
        <v>28</v>
      </c>
      <c r="CS13" s="685"/>
      <c r="CT13" s="685"/>
      <c r="CU13" s="685"/>
      <c r="CV13" s="691"/>
      <c r="CW13" s="690">
        <v>1</v>
      </c>
      <c r="CX13" s="685"/>
      <c r="CY13" s="685"/>
      <c r="CZ13" s="685"/>
      <c r="DA13" s="691"/>
      <c r="DB13" s="690" t="s">
        <v>197</v>
      </c>
      <c r="DC13" s="685"/>
      <c r="DD13" s="685"/>
      <c r="DE13" s="685"/>
      <c r="DF13" s="691"/>
      <c r="DG13" s="690" t="s">
        <v>197</v>
      </c>
      <c r="DH13" s="685"/>
      <c r="DI13" s="685"/>
      <c r="DJ13" s="685"/>
      <c r="DK13" s="691"/>
      <c r="DL13" s="690" t="s">
        <v>197</v>
      </c>
      <c r="DM13" s="685"/>
      <c r="DN13" s="685"/>
      <c r="DO13" s="685"/>
      <c r="DP13" s="691"/>
      <c r="DQ13" s="690" t="s">
        <v>197</v>
      </c>
      <c r="DR13" s="685"/>
      <c r="DS13" s="685"/>
      <c r="DT13" s="685"/>
      <c r="DU13" s="691"/>
      <c r="DV13" s="678"/>
      <c r="DW13" s="679"/>
      <c r="DX13" s="679"/>
      <c r="DY13" s="679"/>
      <c r="DZ13" s="692"/>
      <c r="EA13" s="67"/>
    </row>
    <row r="14" spans="1:131" s="47" customFormat="1" ht="26.25" customHeight="1" x14ac:dyDescent="0.2">
      <c r="A14" s="52">
        <v>8</v>
      </c>
      <c r="B14" s="678"/>
      <c r="C14" s="679"/>
      <c r="D14" s="679"/>
      <c r="E14" s="679"/>
      <c r="F14" s="679"/>
      <c r="G14" s="679"/>
      <c r="H14" s="679"/>
      <c r="I14" s="679"/>
      <c r="J14" s="679"/>
      <c r="K14" s="679"/>
      <c r="L14" s="679"/>
      <c r="M14" s="679"/>
      <c r="N14" s="679"/>
      <c r="O14" s="679"/>
      <c r="P14" s="680"/>
      <c r="Q14" s="681"/>
      <c r="R14" s="682"/>
      <c r="S14" s="682"/>
      <c r="T14" s="682"/>
      <c r="U14" s="682"/>
      <c r="V14" s="682"/>
      <c r="W14" s="682"/>
      <c r="X14" s="682"/>
      <c r="Y14" s="682"/>
      <c r="Z14" s="682"/>
      <c r="AA14" s="682"/>
      <c r="AB14" s="682"/>
      <c r="AC14" s="682"/>
      <c r="AD14" s="682"/>
      <c r="AE14" s="683"/>
      <c r="AF14" s="684"/>
      <c r="AG14" s="685"/>
      <c r="AH14" s="685"/>
      <c r="AI14" s="685"/>
      <c r="AJ14" s="686"/>
      <c r="AK14" s="687"/>
      <c r="AL14" s="682"/>
      <c r="AM14" s="682"/>
      <c r="AN14" s="682"/>
      <c r="AO14" s="682"/>
      <c r="AP14" s="682"/>
      <c r="AQ14" s="682"/>
      <c r="AR14" s="682"/>
      <c r="AS14" s="682"/>
      <c r="AT14" s="682"/>
      <c r="AU14" s="688"/>
      <c r="AV14" s="688"/>
      <c r="AW14" s="688"/>
      <c r="AX14" s="688"/>
      <c r="AY14" s="689"/>
      <c r="AZ14" s="56"/>
      <c r="BA14" s="56"/>
      <c r="BB14" s="56"/>
      <c r="BC14" s="56"/>
      <c r="BD14" s="56"/>
      <c r="BE14" s="67"/>
      <c r="BF14" s="67"/>
      <c r="BG14" s="67"/>
      <c r="BH14" s="67"/>
      <c r="BI14" s="67"/>
      <c r="BJ14" s="67"/>
      <c r="BK14" s="67"/>
      <c r="BL14" s="67"/>
      <c r="BM14" s="67"/>
      <c r="BN14" s="67"/>
      <c r="BO14" s="67"/>
      <c r="BP14" s="67"/>
      <c r="BQ14" s="52">
        <v>8</v>
      </c>
      <c r="BR14" s="72"/>
      <c r="BS14" s="678"/>
      <c r="BT14" s="679"/>
      <c r="BU14" s="679"/>
      <c r="BV14" s="679"/>
      <c r="BW14" s="679"/>
      <c r="BX14" s="679"/>
      <c r="BY14" s="679"/>
      <c r="BZ14" s="679"/>
      <c r="CA14" s="679"/>
      <c r="CB14" s="679"/>
      <c r="CC14" s="679"/>
      <c r="CD14" s="679"/>
      <c r="CE14" s="679"/>
      <c r="CF14" s="679"/>
      <c r="CG14" s="680"/>
      <c r="CH14" s="690"/>
      <c r="CI14" s="685"/>
      <c r="CJ14" s="685"/>
      <c r="CK14" s="685"/>
      <c r="CL14" s="691"/>
      <c r="CM14" s="690"/>
      <c r="CN14" s="685"/>
      <c r="CO14" s="685"/>
      <c r="CP14" s="685"/>
      <c r="CQ14" s="691"/>
      <c r="CR14" s="690"/>
      <c r="CS14" s="685"/>
      <c r="CT14" s="685"/>
      <c r="CU14" s="685"/>
      <c r="CV14" s="691"/>
      <c r="CW14" s="690"/>
      <c r="CX14" s="685"/>
      <c r="CY14" s="685"/>
      <c r="CZ14" s="685"/>
      <c r="DA14" s="691"/>
      <c r="DB14" s="690"/>
      <c r="DC14" s="685"/>
      <c r="DD14" s="685"/>
      <c r="DE14" s="685"/>
      <c r="DF14" s="691"/>
      <c r="DG14" s="690"/>
      <c r="DH14" s="685"/>
      <c r="DI14" s="685"/>
      <c r="DJ14" s="685"/>
      <c r="DK14" s="691"/>
      <c r="DL14" s="690"/>
      <c r="DM14" s="685"/>
      <c r="DN14" s="685"/>
      <c r="DO14" s="685"/>
      <c r="DP14" s="691"/>
      <c r="DQ14" s="690"/>
      <c r="DR14" s="685"/>
      <c r="DS14" s="685"/>
      <c r="DT14" s="685"/>
      <c r="DU14" s="691"/>
      <c r="DV14" s="678"/>
      <c r="DW14" s="679"/>
      <c r="DX14" s="679"/>
      <c r="DY14" s="679"/>
      <c r="DZ14" s="692"/>
      <c r="EA14" s="67"/>
    </row>
    <row r="15" spans="1:131" s="47" customFormat="1" ht="26.25" customHeight="1" x14ac:dyDescent="0.2">
      <c r="A15" s="52">
        <v>9</v>
      </c>
      <c r="B15" s="678"/>
      <c r="C15" s="679"/>
      <c r="D15" s="679"/>
      <c r="E15" s="679"/>
      <c r="F15" s="679"/>
      <c r="G15" s="679"/>
      <c r="H15" s="679"/>
      <c r="I15" s="679"/>
      <c r="J15" s="679"/>
      <c r="K15" s="679"/>
      <c r="L15" s="679"/>
      <c r="M15" s="679"/>
      <c r="N15" s="679"/>
      <c r="O15" s="679"/>
      <c r="P15" s="680"/>
      <c r="Q15" s="681"/>
      <c r="R15" s="682"/>
      <c r="S15" s="682"/>
      <c r="T15" s="682"/>
      <c r="U15" s="682"/>
      <c r="V15" s="682"/>
      <c r="W15" s="682"/>
      <c r="X15" s="682"/>
      <c r="Y15" s="682"/>
      <c r="Z15" s="682"/>
      <c r="AA15" s="682"/>
      <c r="AB15" s="682"/>
      <c r="AC15" s="682"/>
      <c r="AD15" s="682"/>
      <c r="AE15" s="683"/>
      <c r="AF15" s="684"/>
      <c r="AG15" s="685"/>
      <c r="AH15" s="685"/>
      <c r="AI15" s="685"/>
      <c r="AJ15" s="686"/>
      <c r="AK15" s="687"/>
      <c r="AL15" s="682"/>
      <c r="AM15" s="682"/>
      <c r="AN15" s="682"/>
      <c r="AO15" s="682"/>
      <c r="AP15" s="682"/>
      <c r="AQ15" s="682"/>
      <c r="AR15" s="682"/>
      <c r="AS15" s="682"/>
      <c r="AT15" s="682"/>
      <c r="AU15" s="688"/>
      <c r="AV15" s="688"/>
      <c r="AW15" s="688"/>
      <c r="AX15" s="688"/>
      <c r="AY15" s="689"/>
      <c r="AZ15" s="56"/>
      <c r="BA15" s="56"/>
      <c r="BB15" s="56"/>
      <c r="BC15" s="56"/>
      <c r="BD15" s="56"/>
      <c r="BE15" s="67"/>
      <c r="BF15" s="67"/>
      <c r="BG15" s="67"/>
      <c r="BH15" s="67"/>
      <c r="BI15" s="67"/>
      <c r="BJ15" s="67"/>
      <c r="BK15" s="67"/>
      <c r="BL15" s="67"/>
      <c r="BM15" s="67"/>
      <c r="BN15" s="67"/>
      <c r="BO15" s="67"/>
      <c r="BP15" s="67"/>
      <c r="BQ15" s="52">
        <v>9</v>
      </c>
      <c r="BR15" s="72"/>
      <c r="BS15" s="678"/>
      <c r="BT15" s="679"/>
      <c r="BU15" s="679"/>
      <c r="BV15" s="679"/>
      <c r="BW15" s="679"/>
      <c r="BX15" s="679"/>
      <c r="BY15" s="679"/>
      <c r="BZ15" s="679"/>
      <c r="CA15" s="679"/>
      <c r="CB15" s="679"/>
      <c r="CC15" s="679"/>
      <c r="CD15" s="679"/>
      <c r="CE15" s="679"/>
      <c r="CF15" s="679"/>
      <c r="CG15" s="680"/>
      <c r="CH15" s="690"/>
      <c r="CI15" s="685"/>
      <c r="CJ15" s="685"/>
      <c r="CK15" s="685"/>
      <c r="CL15" s="691"/>
      <c r="CM15" s="690"/>
      <c r="CN15" s="685"/>
      <c r="CO15" s="685"/>
      <c r="CP15" s="685"/>
      <c r="CQ15" s="691"/>
      <c r="CR15" s="690"/>
      <c r="CS15" s="685"/>
      <c r="CT15" s="685"/>
      <c r="CU15" s="685"/>
      <c r="CV15" s="691"/>
      <c r="CW15" s="690"/>
      <c r="CX15" s="685"/>
      <c r="CY15" s="685"/>
      <c r="CZ15" s="685"/>
      <c r="DA15" s="691"/>
      <c r="DB15" s="690"/>
      <c r="DC15" s="685"/>
      <c r="DD15" s="685"/>
      <c r="DE15" s="685"/>
      <c r="DF15" s="691"/>
      <c r="DG15" s="690"/>
      <c r="DH15" s="685"/>
      <c r="DI15" s="685"/>
      <c r="DJ15" s="685"/>
      <c r="DK15" s="691"/>
      <c r="DL15" s="690"/>
      <c r="DM15" s="685"/>
      <c r="DN15" s="685"/>
      <c r="DO15" s="685"/>
      <c r="DP15" s="691"/>
      <c r="DQ15" s="690"/>
      <c r="DR15" s="685"/>
      <c r="DS15" s="685"/>
      <c r="DT15" s="685"/>
      <c r="DU15" s="691"/>
      <c r="DV15" s="678"/>
      <c r="DW15" s="679"/>
      <c r="DX15" s="679"/>
      <c r="DY15" s="679"/>
      <c r="DZ15" s="692"/>
      <c r="EA15" s="67"/>
    </row>
    <row r="16" spans="1:131" s="47" customFormat="1" ht="26.25" customHeight="1" x14ac:dyDescent="0.2">
      <c r="A16" s="52">
        <v>10</v>
      </c>
      <c r="B16" s="678"/>
      <c r="C16" s="679"/>
      <c r="D16" s="679"/>
      <c r="E16" s="679"/>
      <c r="F16" s="679"/>
      <c r="G16" s="679"/>
      <c r="H16" s="679"/>
      <c r="I16" s="679"/>
      <c r="J16" s="679"/>
      <c r="K16" s="679"/>
      <c r="L16" s="679"/>
      <c r="M16" s="679"/>
      <c r="N16" s="679"/>
      <c r="O16" s="679"/>
      <c r="P16" s="680"/>
      <c r="Q16" s="681"/>
      <c r="R16" s="682"/>
      <c r="S16" s="682"/>
      <c r="T16" s="682"/>
      <c r="U16" s="682"/>
      <c r="V16" s="682"/>
      <c r="W16" s="682"/>
      <c r="X16" s="682"/>
      <c r="Y16" s="682"/>
      <c r="Z16" s="682"/>
      <c r="AA16" s="682"/>
      <c r="AB16" s="682"/>
      <c r="AC16" s="682"/>
      <c r="AD16" s="682"/>
      <c r="AE16" s="683"/>
      <c r="AF16" s="684"/>
      <c r="AG16" s="685"/>
      <c r="AH16" s="685"/>
      <c r="AI16" s="685"/>
      <c r="AJ16" s="686"/>
      <c r="AK16" s="687"/>
      <c r="AL16" s="682"/>
      <c r="AM16" s="682"/>
      <c r="AN16" s="682"/>
      <c r="AO16" s="682"/>
      <c r="AP16" s="682"/>
      <c r="AQ16" s="682"/>
      <c r="AR16" s="682"/>
      <c r="AS16" s="682"/>
      <c r="AT16" s="682"/>
      <c r="AU16" s="688"/>
      <c r="AV16" s="688"/>
      <c r="AW16" s="688"/>
      <c r="AX16" s="688"/>
      <c r="AY16" s="689"/>
      <c r="AZ16" s="56"/>
      <c r="BA16" s="56"/>
      <c r="BB16" s="56"/>
      <c r="BC16" s="56"/>
      <c r="BD16" s="56"/>
      <c r="BE16" s="67"/>
      <c r="BF16" s="67"/>
      <c r="BG16" s="67"/>
      <c r="BH16" s="67"/>
      <c r="BI16" s="67"/>
      <c r="BJ16" s="67"/>
      <c r="BK16" s="67"/>
      <c r="BL16" s="67"/>
      <c r="BM16" s="67"/>
      <c r="BN16" s="67"/>
      <c r="BO16" s="67"/>
      <c r="BP16" s="67"/>
      <c r="BQ16" s="52">
        <v>10</v>
      </c>
      <c r="BR16" s="72"/>
      <c r="BS16" s="678"/>
      <c r="BT16" s="679"/>
      <c r="BU16" s="679"/>
      <c r="BV16" s="679"/>
      <c r="BW16" s="679"/>
      <c r="BX16" s="679"/>
      <c r="BY16" s="679"/>
      <c r="BZ16" s="679"/>
      <c r="CA16" s="679"/>
      <c r="CB16" s="679"/>
      <c r="CC16" s="679"/>
      <c r="CD16" s="679"/>
      <c r="CE16" s="679"/>
      <c r="CF16" s="679"/>
      <c r="CG16" s="680"/>
      <c r="CH16" s="690"/>
      <c r="CI16" s="685"/>
      <c r="CJ16" s="685"/>
      <c r="CK16" s="685"/>
      <c r="CL16" s="691"/>
      <c r="CM16" s="690"/>
      <c r="CN16" s="685"/>
      <c r="CO16" s="685"/>
      <c r="CP16" s="685"/>
      <c r="CQ16" s="691"/>
      <c r="CR16" s="690"/>
      <c r="CS16" s="685"/>
      <c r="CT16" s="685"/>
      <c r="CU16" s="685"/>
      <c r="CV16" s="691"/>
      <c r="CW16" s="690"/>
      <c r="CX16" s="685"/>
      <c r="CY16" s="685"/>
      <c r="CZ16" s="685"/>
      <c r="DA16" s="691"/>
      <c r="DB16" s="690"/>
      <c r="DC16" s="685"/>
      <c r="DD16" s="685"/>
      <c r="DE16" s="685"/>
      <c r="DF16" s="691"/>
      <c r="DG16" s="690"/>
      <c r="DH16" s="685"/>
      <c r="DI16" s="685"/>
      <c r="DJ16" s="685"/>
      <c r="DK16" s="691"/>
      <c r="DL16" s="690"/>
      <c r="DM16" s="685"/>
      <c r="DN16" s="685"/>
      <c r="DO16" s="685"/>
      <c r="DP16" s="691"/>
      <c r="DQ16" s="690"/>
      <c r="DR16" s="685"/>
      <c r="DS16" s="685"/>
      <c r="DT16" s="685"/>
      <c r="DU16" s="691"/>
      <c r="DV16" s="678"/>
      <c r="DW16" s="679"/>
      <c r="DX16" s="679"/>
      <c r="DY16" s="679"/>
      <c r="DZ16" s="692"/>
      <c r="EA16" s="67"/>
    </row>
    <row r="17" spans="1:131" s="47" customFormat="1" ht="26.25" customHeight="1" x14ac:dyDescent="0.2">
      <c r="A17" s="52">
        <v>11</v>
      </c>
      <c r="B17" s="678"/>
      <c r="C17" s="679"/>
      <c r="D17" s="679"/>
      <c r="E17" s="679"/>
      <c r="F17" s="679"/>
      <c r="G17" s="679"/>
      <c r="H17" s="679"/>
      <c r="I17" s="679"/>
      <c r="J17" s="679"/>
      <c r="K17" s="679"/>
      <c r="L17" s="679"/>
      <c r="M17" s="679"/>
      <c r="N17" s="679"/>
      <c r="O17" s="679"/>
      <c r="P17" s="680"/>
      <c r="Q17" s="681"/>
      <c r="R17" s="682"/>
      <c r="S17" s="682"/>
      <c r="T17" s="682"/>
      <c r="U17" s="682"/>
      <c r="V17" s="682"/>
      <c r="W17" s="682"/>
      <c r="X17" s="682"/>
      <c r="Y17" s="682"/>
      <c r="Z17" s="682"/>
      <c r="AA17" s="682"/>
      <c r="AB17" s="682"/>
      <c r="AC17" s="682"/>
      <c r="AD17" s="682"/>
      <c r="AE17" s="683"/>
      <c r="AF17" s="684"/>
      <c r="AG17" s="685"/>
      <c r="AH17" s="685"/>
      <c r="AI17" s="685"/>
      <c r="AJ17" s="686"/>
      <c r="AK17" s="687"/>
      <c r="AL17" s="682"/>
      <c r="AM17" s="682"/>
      <c r="AN17" s="682"/>
      <c r="AO17" s="682"/>
      <c r="AP17" s="682"/>
      <c r="AQ17" s="682"/>
      <c r="AR17" s="682"/>
      <c r="AS17" s="682"/>
      <c r="AT17" s="682"/>
      <c r="AU17" s="688"/>
      <c r="AV17" s="688"/>
      <c r="AW17" s="688"/>
      <c r="AX17" s="688"/>
      <c r="AY17" s="689"/>
      <c r="AZ17" s="56"/>
      <c r="BA17" s="56"/>
      <c r="BB17" s="56"/>
      <c r="BC17" s="56"/>
      <c r="BD17" s="56"/>
      <c r="BE17" s="67"/>
      <c r="BF17" s="67"/>
      <c r="BG17" s="67"/>
      <c r="BH17" s="67"/>
      <c r="BI17" s="67"/>
      <c r="BJ17" s="67"/>
      <c r="BK17" s="67"/>
      <c r="BL17" s="67"/>
      <c r="BM17" s="67"/>
      <c r="BN17" s="67"/>
      <c r="BO17" s="67"/>
      <c r="BP17" s="67"/>
      <c r="BQ17" s="52">
        <v>11</v>
      </c>
      <c r="BR17" s="72"/>
      <c r="BS17" s="678"/>
      <c r="BT17" s="679"/>
      <c r="BU17" s="679"/>
      <c r="BV17" s="679"/>
      <c r="BW17" s="679"/>
      <c r="BX17" s="679"/>
      <c r="BY17" s="679"/>
      <c r="BZ17" s="679"/>
      <c r="CA17" s="679"/>
      <c r="CB17" s="679"/>
      <c r="CC17" s="679"/>
      <c r="CD17" s="679"/>
      <c r="CE17" s="679"/>
      <c r="CF17" s="679"/>
      <c r="CG17" s="680"/>
      <c r="CH17" s="690"/>
      <c r="CI17" s="685"/>
      <c r="CJ17" s="685"/>
      <c r="CK17" s="685"/>
      <c r="CL17" s="691"/>
      <c r="CM17" s="690"/>
      <c r="CN17" s="685"/>
      <c r="CO17" s="685"/>
      <c r="CP17" s="685"/>
      <c r="CQ17" s="691"/>
      <c r="CR17" s="690"/>
      <c r="CS17" s="685"/>
      <c r="CT17" s="685"/>
      <c r="CU17" s="685"/>
      <c r="CV17" s="691"/>
      <c r="CW17" s="690"/>
      <c r="CX17" s="685"/>
      <c r="CY17" s="685"/>
      <c r="CZ17" s="685"/>
      <c r="DA17" s="691"/>
      <c r="DB17" s="690"/>
      <c r="DC17" s="685"/>
      <c r="DD17" s="685"/>
      <c r="DE17" s="685"/>
      <c r="DF17" s="691"/>
      <c r="DG17" s="690"/>
      <c r="DH17" s="685"/>
      <c r="DI17" s="685"/>
      <c r="DJ17" s="685"/>
      <c r="DK17" s="691"/>
      <c r="DL17" s="690"/>
      <c r="DM17" s="685"/>
      <c r="DN17" s="685"/>
      <c r="DO17" s="685"/>
      <c r="DP17" s="691"/>
      <c r="DQ17" s="690"/>
      <c r="DR17" s="685"/>
      <c r="DS17" s="685"/>
      <c r="DT17" s="685"/>
      <c r="DU17" s="691"/>
      <c r="DV17" s="678"/>
      <c r="DW17" s="679"/>
      <c r="DX17" s="679"/>
      <c r="DY17" s="679"/>
      <c r="DZ17" s="692"/>
      <c r="EA17" s="67"/>
    </row>
    <row r="18" spans="1:131" s="47" customFormat="1" ht="26.25" customHeight="1" x14ac:dyDescent="0.2">
      <c r="A18" s="52">
        <v>12</v>
      </c>
      <c r="B18" s="678"/>
      <c r="C18" s="679"/>
      <c r="D18" s="679"/>
      <c r="E18" s="679"/>
      <c r="F18" s="679"/>
      <c r="G18" s="679"/>
      <c r="H18" s="679"/>
      <c r="I18" s="679"/>
      <c r="J18" s="679"/>
      <c r="K18" s="679"/>
      <c r="L18" s="679"/>
      <c r="M18" s="679"/>
      <c r="N18" s="679"/>
      <c r="O18" s="679"/>
      <c r="P18" s="680"/>
      <c r="Q18" s="681"/>
      <c r="R18" s="682"/>
      <c r="S18" s="682"/>
      <c r="T18" s="682"/>
      <c r="U18" s="682"/>
      <c r="V18" s="682"/>
      <c r="W18" s="682"/>
      <c r="X18" s="682"/>
      <c r="Y18" s="682"/>
      <c r="Z18" s="682"/>
      <c r="AA18" s="682"/>
      <c r="AB18" s="682"/>
      <c r="AC18" s="682"/>
      <c r="AD18" s="682"/>
      <c r="AE18" s="683"/>
      <c r="AF18" s="684"/>
      <c r="AG18" s="685"/>
      <c r="AH18" s="685"/>
      <c r="AI18" s="685"/>
      <c r="AJ18" s="686"/>
      <c r="AK18" s="687"/>
      <c r="AL18" s="682"/>
      <c r="AM18" s="682"/>
      <c r="AN18" s="682"/>
      <c r="AO18" s="682"/>
      <c r="AP18" s="682"/>
      <c r="AQ18" s="682"/>
      <c r="AR18" s="682"/>
      <c r="AS18" s="682"/>
      <c r="AT18" s="682"/>
      <c r="AU18" s="688"/>
      <c r="AV18" s="688"/>
      <c r="AW18" s="688"/>
      <c r="AX18" s="688"/>
      <c r="AY18" s="689"/>
      <c r="AZ18" s="56"/>
      <c r="BA18" s="56"/>
      <c r="BB18" s="56"/>
      <c r="BC18" s="56"/>
      <c r="BD18" s="56"/>
      <c r="BE18" s="67"/>
      <c r="BF18" s="67"/>
      <c r="BG18" s="67"/>
      <c r="BH18" s="67"/>
      <c r="BI18" s="67"/>
      <c r="BJ18" s="67"/>
      <c r="BK18" s="67"/>
      <c r="BL18" s="67"/>
      <c r="BM18" s="67"/>
      <c r="BN18" s="67"/>
      <c r="BO18" s="67"/>
      <c r="BP18" s="67"/>
      <c r="BQ18" s="52">
        <v>12</v>
      </c>
      <c r="BR18" s="72"/>
      <c r="BS18" s="678"/>
      <c r="BT18" s="679"/>
      <c r="BU18" s="679"/>
      <c r="BV18" s="679"/>
      <c r="BW18" s="679"/>
      <c r="BX18" s="679"/>
      <c r="BY18" s="679"/>
      <c r="BZ18" s="679"/>
      <c r="CA18" s="679"/>
      <c r="CB18" s="679"/>
      <c r="CC18" s="679"/>
      <c r="CD18" s="679"/>
      <c r="CE18" s="679"/>
      <c r="CF18" s="679"/>
      <c r="CG18" s="680"/>
      <c r="CH18" s="690"/>
      <c r="CI18" s="685"/>
      <c r="CJ18" s="685"/>
      <c r="CK18" s="685"/>
      <c r="CL18" s="691"/>
      <c r="CM18" s="690"/>
      <c r="CN18" s="685"/>
      <c r="CO18" s="685"/>
      <c r="CP18" s="685"/>
      <c r="CQ18" s="691"/>
      <c r="CR18" s="690"/>
      <c r="CS18" s="685"/>
      <c r="CT18" s="685"/>
      <c r="CU18" s="685"/>
      <c r="CV18" s="691"/>
      <c r="CW18" s="690"/>
      <c r="CX18" s="685"/>
      <c r="CY18" s="685"/>
      <c r="CZ18" s="685"/>
      <c r="DA18" s="691"/>
      <c r="DB18" s="690"/>
      <c r="DC18" s="685"/>
      <c r="DD18" s="685"/>
      <c r="DE18" s="685"/>
      <c r="DF18" s="691"/>
      <c r="DG18" s="690"/>
      <c r="DH18" s="685"/>
      <c r="DI18" s="685"/>
      <c r="DJ18" s="685"/>
      <c r="DK18" s="691"/>
      <c r="DL18" s="690"/>
      <c r="DM18" s="685"/>
      <c r="DN18" s="685"/>
      <c r="DO18" s="685"/>
      <c r="DP18" s="691"/>
      <c r="DQ18" s="690"/>
      <c r="DR18" s="685"/>
      <c r="DS18" s="685"/>
      <c r="DT18" s="685"/>
      <c r="DU18" s="691"/>
      <c r="DV18" s="678"/>
      <c r="DW18" s="679"/>
      <c r="DX18" s="679"/>
      <c r="DY18" s="679"/>
      <c r="DZ18" s="692"/>
      <c r="EA18" s="67"/>
    </row>
    <row r="19" spans="1:131" s="47" customFormat="1" ht="26.25" customHeight="1" x14ac:dyDescent="0.2">
      <c r="A19" s="52">
        <v>13</v>
      </c>
      <c r="B19" s="678"/>
      <c r="C19" s="679"/>
      <c r="D19" s="679"/>
      <c r="E19" s="679"/>
      <c r="F19" s="679"/>
      <c r="G19" s="679"/>
      <c r="H19" s="679"/>
      <c r="I19" s="679"/>
      <c r="J19" s="679"/>
      <c r="K19" s="679"/>
      <c r="L19" s="679"/>
      <c r="M19" s="679"/>
      <c r="N19" s="679"/>
      <c r="O19" s="679"/>
      <c r="P19" s="680"/>
      <c r="Q19" s="681"/>
      <c r="R19" s="682"/>
      <c r="S19" s="682"/>
      <c r="T19" s="682"/>
      <c r="U19" s="682"/>
      <c r="V19" s="682"/>
      <c r="W19" s="682"/>
      <c r="X19" s="682"/>
      <c r="Y19" s="682"/>
      <c r="Z19" s="682"/>
      <c r="AA19" s="682"/>
      <c r="AB19" s="682"/>
      <c r="AC19" s="682"/>
      <c r="AD19" s="682"/>
      <c r="AE19" s="683"/>
      <c r="AF19" s="684"/>
      <c r="AG19" s="685"/>
      <c r="AH19" s="685"/>
      <c r="AI19" s="685"/>
      <c r="AJ19" s="686"/>
      <c r="AK19" s="687"/>
      <c r="AL19" s="682"/>
      <c r="AM19" s="682"/>
      <c r="AN19" s="682"/>
      <c r="AO19" s="682"/>
      <c r="AP19" s="682"/>
      <c r="AQ19" s="682"/>
      <c r="AR19" s="682"/>
      <c r="AS19" s="682"/>
      <c r="AT19" s="682"/>
      <c r="AU19" s="688"/>
      <c r="AV19" s="688"/>
      <c r="AW19" s="688"/>
      <c r="AX19" s="688"/>
      <c r="AY19" s="689"/>
      <c r="AZ19" s="56"/>
      <c r="BA19" s="56"/>
      <c r="BB19" s="56"/>
      <c r="BC19" s="56"/>
      <c r="BD19" s="56"/>
      <c r="BE19" s="67"/>
      <c r="BF19" s="67"/>
      <c r="BG19" s="67"/>
      <c r="BH19" s="67"/>
      <c r="BI19" s="67"/>
      <c r="BJ19" s="67"/>
      <c r="BK19" s="67"/>
      <c r="BL19" s="67"/>
      <c r="BM19" s="67"/>
      <c r="BN19" s="67"/>
      <c r="BO19" s="67"/>
      <c r="BP19" s="67"/>
      <c r="BQ19" s="52">
        <v>13</v>
      </c>
      <c r="BR19" s="72"/>
      <c r="BS19" s="678"/>
      <c r="BT19" s="679"/>
      <c r="BU19" s="679"/>
      <c r="BV19" s="679"/>
      <c r="BW19" s="679"/>
      <c r="BX19" s="679"/>
      <c r="BY19" s="679"/>
      <c r="BZ19" s="679"/>
      <c r="CA19" s="679"/>
      <c r="CB19" s="679"/>
      <c r="CC19" s="679"/>
      <c r="CD19" s="679"/>
      <c r="CE19" s="679"/>
      <c r="CF19" s="679"/>
      <c r="CG19" s="680"/>
      <c r="CH19" s="690"/>
      <c r="CI19" s="685"/>
      <c r="CJ19" s="685"/>
      <c r="CK19" s="685"/>
      <c r="CL19" s="691"/>
      <c r="CM19" s="690"/>
      <c r="CN19" s="685"/>
      <c r="CO19" s="685"/>
      <c r="CP19" s="685"/>
      <c r="CQ19" s="691"/>
      <c r="CR19" s="690"/>
      <c r="CS19" s="685"/>
      <c r="CT19" s="685"/>
      <c r="CU19" s="685"/>
      <c r="CV19" s="691"/>
      <c r="CW19" s="690"/>
      <c r="CX19" s="685"/>
      <c r="CY19" s="685"/>
      <c r="CZ19" s="685"/>
      <c r="DA19" s="691"/>
      <c r="DB19" s="690"/>
      <c r="DC19" s="685"/>
      <c r="DD19" s="685"/>
      <c r="DE19" s="685"/>
      <c r="DF19" s="691"/>
      <c r="DG19" s="690"/>
      <c r="DH19" s="685"/>
      <c r="DI19" s="685"/>
      <c r="DJ19" s="685"/>
      <c r="DK19" s="691"/>
      <c r="DL19" s="690"/>
      <c r="DM19" s="685"/>
      <c r="DN19" s="685"/>
      <c r="DO19" s="685"/>
      <c r="DP19" s="691"/>
      <c r="DQ19" s="690"/>
      <c r="DR19" s="685"/>
      <c r="DS19" s="685"/>
      <c r="DT19" s="685"/>
      <c r="DU19" s="691"/>
      <c r="DV19" s="678"/>
      <c r="DW19" s="679"/>
      <c r="DX19" s="679"/>
      <c r="DY19" s="679"/>
      <c r="DZ19" s="692"/>
      <c r="EA19" s="67"/>
    </row>
    <row r="20" spans="1:131" s="47" customFormat="1" ht="26.25" customHeight="1" x14ac:dyDescent="0.2">
      <c r="A20" s="52">
        <v>14</v>
      </c>
      <c r="B20" s="678"/>
      <c r="C20" s="679"/>
      <c r="D20" s="679"/>
      <c r="E20" s="679"/>
      <c r="F20" s="679"/>
      <c r="G20" s="679"/>
      <c r="H20" s="679"/>
      <c r="I20" s="679"/>
      <c r="J20" s="679"/>
      <c r="K20" s="679"/>
      <c r="L20" s="679"/>
      <c r="M20" s="679"/>
      <c r="N20" s="679"/>
      <c r="O20" s="679"/>
      <c r="P20" s="680"/>
      <c r="Q20" s="681"/>
      <c r="R20" s="682"/>
      <c r="S20" s="682"/>
      <c r="T20" s="682"/>
      <c r="U20" s="682"/>
      <c r="V20" s="682"/>
      <c r="W20" s="682"/>
      <c r="X20" s="682"/>
      <c r="Y20" s="682"/>
      <c r="Z20" s="682"/>
      <c r="AA20" s="682"/>
      <c r="AB20" s="682"/>
      <c r="AC20" s="682"/>
      <c r="AD20" s="682"/>
      <c r="AE20" s="683"/>
      <c r="AF20" s="684"/>
      <c r="AG20" s="685"/>
      <c r="AH20" s="685"/>
      <c r="AI20" s="685"/>
      <c r="AJ20" s="686"/>
      <c r="AK20" s="687"/>
      <c r="AL20" s="682"/>
      <c r="AM20" s="682"/>
      <c r="AN20" s="682"/>
      <c r="AO20" s="682"/>
      <c r="AP20" s="682"/>
      <c r="AQ20" s="682"/>
      <c r="AR20" s="682"/>
      <c r="AS20" s="682"/>
      <c r="AT20" s="682"/>
      <c r="AU20" s="688"/>
      <c r="AV20" s="688"/>
      <c r="AW20" s="688"/>
      <c r="AX20" s="688"/>
      <c r="AY20" s="689"/>
      <c r="AZ20" s="56"/>
      <c r="BA20" s="56"/>
      <c r="BB20" s="56"/>
      <c r="BC20" s="56"/>
      <c r="BD20" s="56"/>
      <c r="BE20" s="67"/>
      <c r="BF20" s="67"/>
      <c r="BG20" s="67"/>
      <c r="BH20" s="67"/>
      <c r="BI20" s="67"/>
      <c r="BJ20" s="67"/>
      <c r="BK20" s="67"/>
      <c r="BL20" s="67"/>
      <c r="BM20" s="67"/>
      <c r="BN20" s="67"/>
      <c r="BO20" s="67"/>
      <c r="BP20" s="67"/>
      <c r="BQ20" s="52">
        <v>14</v>
      </c>
      <c r="BR20" s="72"/>
      <c r="BS20" s="678"/>
      <c r="BT20" s="679"/>
      <c r="BU20" s="679"/>
      <c r="BV20" s="679"/>
      <c r="BW20" s="679"/>
      <c r="BX20" s="679"/>
      <c r="BY20" s="679"/>
      <c r="BZ20" s="679"/>
      <c r="CA20" s="679"/>
      <c r="CB20" s="679"/>
      <c r="CC20" s="679"/>
      <c r="CD20" s="679"/>
      <c r="CE20" s="679"/>
      <c r="CF20" s="679"/>
      <c r="CG20" s="680"/>
      <c r="CH20" s="690"/>
      <c r="CI20" s="685"/>
      <c r="CJ20" s="685"/>
      <c r="CK20" s="685"/>
      <c r="CL20" s="691"/>
      <c r="CM20" s="690"/>
      <c r="CN20" s="685"/>
      <c r="CO20" s="685"/>
      <c r="CP20" s="685"/>
      <c r="CQ20" s="691"/>
      <c r="CR20" s="690"/>
      <c r="CS20" s="685"/>
      <c r="CT20" s="685"/>
      <c r="CU20" s="685"/>
      <c r="CV20" s="691"/>
      <c r="CW20" s="690"/>
      <c r="CX20" s="685"/>
      <c r="CY20" s="685"/>
      <c r="CZ20" s="685"/>
      <c r="DA20" s="691"/>
      <c r="DB20" s="690"/>
      <c r="DC20" s="685"/>
      <c r="DD20" s="685"/>
      <c r="DE20" s="685"/>
      <c r="DF20" s="691"/>
      <c r="DG20" s="690"/>
      <c r="DH20" s="685"/>
      <c r="DI20" s="685"/>
      <c r="DJ20" s="685"/>
      <c r="DK20" s="691"/>
      <c r="DL20" s="690"/>
      <c r="DM20" s="685"/>
      <c r="DN20" s="685"/>
      <c r="DO20" s="685"/>
      <c r="DP20" s="691"/>
      <c r="DQ20" s="690"/>
      <c r="DR20" s="685"/>
      <c r="DS20" s="685"/>
      <c r="DT20" s="685"/>
      <c r="DU20" s="691"/>
      <c r="DV20" s="678"/>
      <c r="DW20" s="679"/>
      <c r="DX20" s="679"/>
      <c r="DY20" s="679"/>
      <c r="DZ20" s="692"/>
      <c r="EA20" s="67"/>
    </row>
    <row r="21" spans="1:131" s="47" customFormat="1" ht="26.25" customHeight="1" x14ac:dyDescent="0.2">
      <c r="A21" s="52">
        <v>15</v>
      </c>
      <c r="B21" s="678"/>
      <c r="C21" s="679"/>
      <c r="D21" s="679"/>
      <c r="E21" s="679"/>
      <c r="F21" s="679"/>
      <c r="G21" s="679"/>
      <c r="H21" s="679"/>
      <c r="I21" s="679"/>
      <c r="J21" s="679"/>
      <c r="K21" s="679"/>
      <c r="L21" s="679"/>
      <c r="M21" s="679"/>
      <c r="N21" s="679"/>
      <c r="O21" s="679"/>
      <c r="P21" s="680"/>
      <c r="Q21" s="681"/>
      <c r="R21" s="682"/>
      <c r="S21" s="682"/>
      <c r="T21" s="682"/>
      <c r="U21" s="682"/>
      <c r="V21" s="682"/>
      <c r="W21" s="682"/>
      <c r="X21" s="682"/>
      <c r="Y21" s="682"/>
      <c r="Z21" s="682"/>
      <c r="AA21" s="682"/>
      <c r="AB21" s="682"/>
      <c r="AC21" s="682"/>
      <c r="AD21" s="682"/>
      <c r="AE21" s="683"/>
      <c r="AF21" s="684"/>
      <c r="AG21" s="685"/>
      <c r="AH21" s="685"/>
      <c r="AI21" s="685"/>
      <c r="AJ21" s="686"/>
      <c r="AK21" s="687"/>
      <c r="AL21" s="682"/>
      <c r="AM21" s="682"/>
      <c r="AN21" s="682"/>
      <c r="AO21" s="682"/>
      <c r="AP21" s="682"/>
      <c r="AQ21" s="682"/>
      <c r="AR21" s="682"/>
      <c r="AS21" s="682"/>
      <c r="AT21" s="682"/>
      <c r="AU21" s="688"/>
      <c r="AV21" s="688"/>
      <c r="AW21" s="688"/>
      <c r="AX21" s="688"/>
      <c r="AY21" s="689"/>
      <c r="AZ21" s="56"/>
      <c r="BA21" s="56"/>
      <c r="BB21" s="56"/>
      <c r="BC21" s="56"/>
      <c r="BD21" s="56"/>
      <c r="BE21" s="67"/>
      <c r="BF21" s="67"/>
      <c r="BG21" s="67"/>
      <c r="BH21" s="67"/>
      <c r="BI21" s="67"/>
      <c r="BJ21" s="67"/>
      <c r="BK21" s="67"/>
      <c r="BL21" s="67"/>
      <c r="BM21" s="67"/>
      <c r="BN21" s="67"/>
      <c r="BO21" s="67"/>
      <c r="BP21" s="67"/>
      <c r="BQ21" s="52">
        <v>15</v>
      </c>
      <c r="BR21" s="72"/>
      <c r="BS21" s="678"/>
      <c r="BT21" s="679"/>
      <c r="BU21" s="679"/>
      <c r="BV21" s="679"/>
      <c r="BW21" s="679"/>
      <c r="BX21" s="679"/>
      <c r="BY21" s="679"/>
      <c r="BZ21" s="679"/>
      <c r="CA21" s="679"/>
      <c r="CB21" s="679"/>
      <c r="CC21" s="679"/>
      <c r="CD21" s="679"/>
      <c r="CE21" s="679"/>
      <c r="CF21" s="679"/>
      <c r="CG21" s="680"/>
      <c r="CH21" s="690"/>
      <c r="CI21" s="685"/>
      <c r="CJ21" s="685"/>
      <c r="CK21" s="685"/>
      <c r="CL21" s="691"/>
      <c r="CM21" s="690"/>
      <c r="CN21" s="685"/>
      <c r="CO21" s="685"/>
      <c r="CP21" s="685"/>
      <c r="CQ21" s="691"/>
      <c r="CR21" s="690"/>
      <c r="CS21" s="685"/>
      <c r="CT21" s="685"/>
      <c r="CU21" s="685"/>
      <c r="CV21" s="691"/>
      <c r="CW21" s="690"/>
      <c r="CX21" s="685"/>
      <c r="CY21" s="685"/>
      <c r="CZ21" s="685"/>
      <c r="DA21" s="691"/>
      <c r="DB21" s="690"/>
      <c r="DC21" s="685"/>
      <c r="DD21" s="685"/>
      <c r="DE21" s="685"/>
      <c r="DF21" s="691"/>
      <c r="DG21" s="690"/>
      <c r="DH21" s="685"/>
      <c r="DI21" s="685"/>
      <c r="DJ21" s="685"/>
      <c r="DK21" s="691"/>
      <c r="DL21" s="690"/>
      <c r="DM21" s="685"/>
      <c r="DN21" s="685"/>
      <c r="DO21" s="685"/>
      <c r="DP21" s="691"/>
      <c r="DQ21" s="690"/>
      <c r="DR21" s="685"/>
      <c r="DS21" s="685"/>
      <c r="DT21" s="685"/>
      <c r="DU21" s="691"/>
      <c r="DV21" s="678"/>
      <c r="DW21" s="679"/>
      <c r="DX21" s="679"/>
      <c r="DY21" s="679"/>
      <c r="DZ21" s="692"/>
      <c r="EA21" s="67"/>
    </row>
    <row r="22" spans="1:131" s="47" customFormat="1" ht="26.25" customHeight="1" x14ac:dyDescent="0.2">
      <c r="A22" s="52">
        <v>16</v>
      </c>
      <c r="B22" s="678"/>
      <c r="C22" s="679"/>
      <c r="D22" s="679"/>
      <c r="E22" s="679"/>
      <c r="F22" s="679"/>
      <c r="G22" s="679"/>
      <c r="H22" s="679"/>
      <c r="I22" s="679"/>
      <c r="J22" s="679"/>
      <c r="K22" s="679"/>
      <c r="L22" s="679"/>
      <c r="M22" s="679"/>
      <c r="N22" s="679"/>
      <c r="O22" s="679"/>
      <c r="P22" s="680"/>
      <c r="Q22" s="710"/>
      <c r="R22" s="711"/>
      <c r="S22" s="711"/>
      <c r="T22" s="711"/>
      <c r="U22" s="711"/>
      <c r="V22" s="711"/>
      <c r="W22" s="711"/>
      <c r="X22" s="711"/>
      <c r="Y22" s="711"/>
      <c r="Z22" s="711"/>
      <c r="AA22" s="711"/>
      <c r="AB22" s="711"/>
      <c r="AC22" s="711"/>
      <c r="AD22" s="711"/>
      <c r="AE22" s="712"/>
      <c r="AF22" s="684"/>
      <c r="AG22" s="685"/>
      <c r="AH22" s="685"/>
      <c r="AI22" s="685"/>
      <c r="AJ22" s="686"/>
      <c r="AK22" s="713"/>
      <c r="AL22" s="711"/>
      <c r="AM22" s="711"/>
      <c r="AN22" s="711"/>
      <c r="AO22" s="711"/>
      <c r="AP22" s="711"/>
      <c r="AQ22" s="711"/>
      <c r="AR22" s="711"/>
      <c r="AS22" s="711"/>
      <c r="AT22" s="711"/>
      <c r="AU22" s="714"/>
      <c r="AV22" s="714"/>
      <c r="AW22" s="714"/>
      <c r="AX22" s="714"/>
      <c r="AY22" s="715"/>
      <c r="AZ22" s="693" t="s">
        <v>453</v>
      </c>
      <c r="BA22" s="693"/>
      <c r="BB22" s="693"/>
      <c r="BC22" s="693"/>
      <c r="BD22" s="694"/>
      <c r="BE22" s="67"/>
      <c r="BF22" s="67"/>
      <c r="BG22" s="67"/>
      <c r="BH22" s="67"/>
      <c r="BI22" s="67"/>
      <c r="BJ22" s="67"/>
      <c r="BK22" s="67"/>
      <c r="BL22" s="67"/>
      <c r="BM22" s="67"/>
      <c r="BN22" s="67"/>
      <c r="BO22" s="67"/>
      <c r="BP22" s="67"/>
      <c r="BQ22" s="52">
        <v>16</v>
      </c>
      <c r="BR22" s="72"/>
      <c r="BS22" s="678"/>
      <c r="BT22" s="679"/>
      <c r="BU22" s="679"/>
      <c r="BV22" s="679"/>
      <c r="BW22" s="679"/>
      <c r="BX22" s="679"/>
      <c r="BY22" s="679"/>
      <c r="BZ22" s="679"/>
      <c r="CA22" s="679"/>
      <c r="CB22" s="679"/>
      <c r="CC22" s="679"/>
      <c r="CD22" s="679"/>
      <c r="CE22" s="679"/>
      <c r="CF22" s="679"/>
      <c r="CG22" s="680"/>
      <c r="CH22" s="690"/>
      <c r="CI22" s="685"/>
      <c r="CJ22" s="685"/>
      <c r="CK22" s="685"/>
      <c r="CL22" s="691"/>
      <c r="CM22" s="690"/>
      <c r="CN22" s="685"/>
      <c r="CO22" s="685"/>
      <c r="CP22" s="685"/>
      <c r="CQ22" s="691"/>
      <c r="CR22" s="690"/>
      <c r="CS22" s="685"/>
      <c r="CT22" s="685"/>
      <c r="CU22" s="685"/>
      <c r="CV22" s="691"/>
      <c r="CW22" s="690"/>
      <c r="CX22" s="685"/>
      <c r="CY22" s="685"/>
      <c r="CZ22" s="685"/>
      <c r="DA22" s="691"/>
      <c r="DB22" s="690"/>
      <c r="DC22" s="685"/>
      <c r="DD22" s="685"/>
      <c r="DE22" s="685"/>
      <c r="DF22" s="691"/>
      <c r="DG22" s="690"/>
      <c r="DH22" s="685"/>
      <c r="DI22" s="685"/>
      <c r="DJ22" s="685"/>
      <c r="DK22" s="691"/>
      <c r="DL22" s="690"/>
      <c r="DM22" s="685"/>
      <c r="DN22" s="685"/>
      <c r="DO22" s="685"/>
      <c r="DP22" s="691"/>
      <c r="DQ22" s="690"/>
      <c r="DR22" s="685"/>
      <c r="DS22" s="685"/>
      <c r="DT22" s="685"/>
      <c r="DU22" s="691"/>
      <c r="DV22" s="678"/>
      <c r="DW22" s="679"/>
      <c r="DX22" s="679"/>
      <c r="DY22" s="679"/>
      <c r="DZ22" s="692"/>
      <c r="EA22" s="67"/>
    </row>
    <row r="23" spans="1:131" s="47" customFormat="1" ht="26.25" customHeight="1" x14ac:dyDescent="0.2">
      <c r="A23" s="53" t="s">
        <v>247</v>
      </c>
      <c r="B23" s="695" t="s">
        <v>302</v>
      </c>
      <c r="C23" s="696"/>
      <c r="D23" s="696"/>
      <c r="E23" s="696"/>
      <c r="F23" s="696"/>
      <c r="G23" s="696"/>
      <c r="H23" s="696"/>
      <c r="I23" s="696"/>
      <c r="J23" s="696"/>
      <c r="K23" s="696"/>
      <c r="L23" s="696"/>
      <c r="M23" s="696"/>
      <c r="N23" s="696"/>
      <c r="O23" s="696"/>
      <c r="P23" s="697"/>
      <c r="Q23" s="698">
        <v>9615</v>
      </c>
      <c r="R23" s="699"/>
      <c r="S23" s="699"/>
      <c r="T23" s="699"/>
      <c r="U23" s="699"/>
      <c r="V23" s="699">
        <v>9005</v>
      </c>
      <c r="W23" s="699"/>
      <c r="X23" s="699"/>
      <c r="Y23" s="699"/>
      <c r="Z23" s="699"/>
      <c r="AA23" s="699">
        <v>610</v>
      </c>
      <c r="AB23" s="699"/>
      <c r="AC23" s="699"/>
      <c r="AD23" s="699"/>
      <c r="AE23" s="700"/>
      <c r="AF23" s="701">
        <v>499</v>
      </c>
      <c r="AG23" s="699"/>
      <c r="AH23" s="699"/>
      <c r="AI23" s="699"/>
      <c r="AJ23" s="702"/>
      <c r="AK23" s="703"/>
      <c r="AL23" s="704"/>
      <c r="AM23" s="704"/>
      <c r="AN23" s="704"/>
      <c r="AO23" s="704"/>
      <c r="AP23" s="699">
        <v>7367</v>
      </c>
      <c r="AQ23" s="699"/>
      <c r="AR23" s="699"/>
      <c r="AS23" s="699"/>
      <c r="AT23" s="699"/>
      <c r="AU23" s="705"/>
      <c r="AV23" s="705"/>
      <c r="AW23" s="705"/>
      <c r="AX23" s="705"/>
      <c r="AY23" s="706"/>
      <c r="AZ23" s="707" t="s">
        <v>197</v>
      </c>
      <c r="BA23" s="708"/>
      <c r="BB23" s="708"/>
      <c r="BC23" s="708"/>
      <c r="BD23" s="709"/>
      <c r="BE23" s="67"/>
      <c r="BF23" s="67"/>
      <c r="BG23" s="67"/>
      <c r="BH23" s="67"/>
      <c r="BI23" s="67"/>
      <c r="BJ23" s="67"/>
      <c r="BK23" s="67"/>
      <c r="BL23" s="67"/>
      <c r="BM23" s="67"/>
      <c r="BN23" s="67"/>
      <c r="BO23" s="67"/>
      <c r="BP23" s="67"/>
      <c r="BQ23" s="52">
        <v>17</v>
      </c>
      <c r="BR23" s="72"/>
      <c r="BS23" s="678"/>
      <c r="BT23" s="679"/>
      <c r="BU23" s="679"/>
      <c r="BV23" s="679"/>
      <c r="BW23" s="679"/>
      <c r="BX23" s="679"/>
      <c r="BY23" s="679"/>
      <c r="BZ23" s="679"/>
      <c r="CA23" s="679"/>
      <c r="CB23" s="679"/>
      <c r="CC23" s="679"/>
      <c r="CD23" s="679"/>
      <c r="CE23" s="679"/>
      <c r="CF23" s="679"/>
      <c r="CG23" s="680"/>
      <c r="CH23" s="690"/>
      <c r="CI23" s="685"/>
      <c r="CJ23" s="685"/>
      <c r="CK23" s="685"/>
      <c r="CL23" s="691"/>
      <c r="CM23" s="690"/>
      <c r="CN23" s="685"/>
      <c r="CO23" s="685"/>
      <c r="CP23" s="685"/>
      <c r="CQ23" s="691"/>
      <c r="CR23" s="690"/>
      <c r="CS23" s="685"/>
      <c r="CT23" s="685"/>
      <c r="CU23" s="685"/>
      <c r="CV23" s="691"/>
      <c r="CW23" s="690"/>
      <c r="CX23" s="685"/>
      <c r="CY23" s="685"/>
      <c r="CZ23" s="685"/>
      <c r="DA23" s="691"/>
      <c r="DB23" s="690"/>
      <c r="DC23" s="685"/>
      <c r="DD23" s="685"/>
      <c r="DE23" s="685"/>
      <c r="DF23" s="691"/>
      <c r="DG23" s="690"/>
      <c r="DH23" s="685"/>
      <c r="DI23" s="685"/>
      <c r="DJ23" s="685"/>
      <c r="DK23" s="691"/>
      <c r="DL23" s="690"/>
      <c r="DM23" s="685"/>
      <c r="DN23" s="685"/>
      <c r="DO23" s="685"/>
      <c r="DP23" s="691"/>
      <c r="DQ23" s="690"/>
      <c r="DR23" s="685"/>
      <c r="DS23" s="685"/>
      <c r="DT23" s="685"/>
      <c r="DU23" s="691"/>
      <c r="DV23" s="678"/>
      <c r="DW23" s="679"/>
      <c r="DX23" s="679"/>
      <c r="DY23" s="679"/>
      <c r="DZ23" s="692"/>
      <c r="EA23" s="67"/>
    </row>
    <row r="24" spans="1:131" s="47" customFormat="1" ht="26.25" customHeight="1" x14ac:dyDescent="0.2">
      <c r="A24" s="716" t="s">
        <v>385</v>
      </c>
      <c r="B24" s="716"/>
      <c r="C24" s="716"/>
      <c r="D24" s="716"/>
      <c r="E24" s="716"/>
      <c r="F24" s="716"/>
      <c r="G24" s="716"/>
      <c r="H24" s="716"/>
      <c r="I24" s="716"/>
      <c r="J24" s="716"/>
      <c r="K24" s="716"/>
      <c r="L24" s="716"/>
      <c r="M24" s="716"/>
      <c r="N24" s="716"/>
      <c r="O24" s="716"/>
      <c r="P24" s="716"/>
      <c r="Q24" s="716"/>
      <c r="R24" s="716"/>
      <c r="S24" s="716"/>
      <c r="T24" s="716"/>
      <c r="U24" s="716"/>
      <c r="V24" s="716"/>
      <c r="W24" s="716"/>
      <c r="X24" s="716"/>
      <c r="Y24" s="716"/>
      <c r="Z24" s="716"/>
      <c r="AA24" s="716"/>
      <c r="AB24" s="716"/>
      <c r="AC24" s="716"/>
      <c r="AD24" s="716"/>
      <c r="AE24" s="716"/>
      <c r="AF24" s="716"/>
      <c r="AG24" s="716"/>
      <c r="AH24" s="716"/>
      <c r="AI24" s="716"/>
      <c r="AJ24" s="716"/>
      <c r="AK24" s="716"/>
      <c r="AL24" s="716"/>
      <c r="AM24" s="716"/>
      <c r="AN24" s="716"/>
      <c r="AO24" s="716"/>
      <c r="AP24" s="716"/>
      <c r="AQ24" s="716"/>
      <c r="AR24" s="716"/>
      <c r="AS24" s="716"/>
      <c r="AT24" s="716"/>
      <c r="AU24" s="716"/>
      <c r="AV24" s="716"/>
      <c r="AW24" s="716"/>
      <c r="AX24" s="716"/>
      <c r="AY24" s="716"/>
      <c r="AZ24" s="56"/>
      <c r="BA24" s="56"/>
      <c r="BB24" s="56"/>
      <c r="BC24" s="56"/>
      <c r="BD24" s="56"/>
      <c r="BE24" s="67"/>
      <c r="BF24" s="67"/>
      <c r="BG24" s="67"/>
      <c r="BH24" s="67"/>
      <c r="BI24" s="67"/>
      <c r="BJ24" s="67"/>
      <c r="BK24" s="67"/>
      <c r="BL24" s="67"/>
      <c r="BM24" s="67"/>
      <c r="BN24" s="67"/>
      <c r="BO24" s="67"/>
      <c r="BP24" s="67"/>
      <c r="BQ24" s="52">
        <v>18</v>
      </c>
      <c r="BR24" s="72"/>
      <c r="BS24" s="678"/>
      <c r="BT24" s="679"/>
      <c r="BU24" s="679"/>
      <c r="BV24" s="679"/>
      <c r="BW24" s="679"/>
      <c r="BX24" s="679"/>
      <c r="BY24" s="679"/>
      <c r="BZ24" s="679"/>
      <c r="CA24" s="679"/>
      <c r="CB24" s="679"/>
      <c r="CC24" s="679"/>
      <c r="CD24" s="679"/>
      <c r="CE24" s="679"/>
      <c r="CF24" s="679"/>
      <c r="CG24" s="680"/>
      <c r="CH24" s="690"/>
      <c r="CI24" s="685"/>
      <c r="CJ24" s="685"/>
      <c r="CK24" s="685"/>
      <c r="CL24" s="691"/>
      <c r="CM24" s="690"/>
      <c r="CN24" s="685"/>
      <c r="CO24" s="685"/>
      <c r="CP24" s="685"/>
      <c r="CQ24" s="691"/>
      <c r="CR24" s="690"/>
      <c r="CS24" s="685"/>
      <c r="CT24" s="685"/>
      <c r="CU24" s="685"/>
      <c r="CV24" s="691"/>
      <c r="CW24" s="690"/>
      <c r="CX24" s="685"/>
      <c r="CY24" s="685"/>
      <c r="CZ24" s="685"/>
      <c r="DA24" s="691"/>
      <c r="DB24" s="690"/>
      <c r="DC24" s="685"/>
      <c r="DD24" s="685"/>
      <c r="DE24" s="685"/>
      <c r="DF24" s="691"/>
      <c r="DG24" s="690"/>
      <c r="DH24" s="685"/>
      <c r="DI24" s="685"/>
      <c r="DJ24" s="685"/>
      <c r="DK24" s="691"/>
      <c r="DL24" s="690"/>
      <c r="DM24" s="685"/>
      <c r="DN24" s="685"/>
      <c r="DO24" s="685"/>
      <c r="DP24" s="691"/>
      <c r="DQ24" s="690"/>
      <c r="DR24" s="685"/>
      <c r="DS24" s="685"/>
      <c r="DT24" s="685"/>
      <c r="DU24" s="691"/>
      <c r="DV24" s="678"/>
      <c r="DW24" s="679"/>
      <c r="DX24" s="679"/>
      <c r="DY24" s="679"/>
      <c r="DZ24" s="692"/>
      <c r="EA24" s="67"/>
    </row>
    <row r="25" spans="1:131" ht="26.25" customHeight="1" x14ac:dyDescent="0.2">
      <c r="A25" s="640" t="s">
        <v>417</v>
      </c>
      <c r="B25" s="640"/>
      <c r="C25" s="640"/>
      <c r="D25" s="640"/>
      <c r="E25" s="640"/>
      <c r="F25" s="640"/>
      <c r="G25" s="640"/>
      <c r="H25" s="640"/>
      <c r="I25" s="640"/>
      <c r="J25" s="640"/>
      <c r="K25" s="640"/>
      <c r="L25" s="640"/>
      <c r="M25" s="640"/>
      <c r="N25" s="640"/>
      <c r="O25" s="640"/>
      <c r="P25" s="640"/>
      <c r="Q25" s="640"/>
      <c r="R25" s="640"/>
      <c r="S25" s="640"/>
      <c r="T25" s="640"/>
      <c r="U25" s="640"/>
      <c r="V25" s="640"/>
      <c r="W25" s="640"/>
      <c r="X25" s="640"/>
      <c r="Y25" s="640"/>
      <c r="Z25" s="640"/>
      <c r="AA25" s="640"/>
      <c r="AB25" s="640"/>
      <c r="AC25" s="640"/>
      <c r="AD25" s="640"/>
      <c r="AE25" s="640"/>
      <c r="AF25" s="640"/>
      <c r="AG25" s="640"/>
      <c r="AH25" s="640"/>
      <c r="AI25" s="640"/>
      <c r="AJ25" s="640"/>
      <c r="AK25" s="640"/>
      <c r="AL25" s="640"/>
      <c r="AM25" s="640"/>
      <c r="AN25" s="640"/>
      <c r="AO25" s="640"/>
      <c r="AP25" s="640"/>
      <c r="AQ25" s="640"/>
      <c r="AR25" s="640"/>
      <c r="AS25" s="640"/>
      <c r="AT25" s="640"/>
      <c r="AU25" s="640"/>
      <c r="AV25" s="640"/>
      <c r="AW25" s="640"/>
      <c r="AX25" s="640"/>
      <c r="AY25" s="640"/>
      <c r="AZ25" s="640"/>
      <c r="BA25" s="640"/>
      <c r="BB25" s="640"/>
      <c r="BC25" s="640"/>
      <c r="BD25" s="640"/>
      <c r="BE25" s="640"/>
      <c r="BF25" s="640"/>
      <c r="BG25" s="640"/>
      <c r="BH25" s="640"/>
      <c r="BI25" s="640"/>
      <c r="BJ25" s="56"/>
      <c r="BK25" s="56"/>
      <c r="BL25" s="56"/>
      <c r="BM25" s="56"/>
      <c r="BN25" s="56"/>
      <c r="BO25" s="55"/>
      <c r="BP25" s="55"/>
      <c r="BQ25" s="52">
        <v>19</v>
      </c>
      <c r="BR25" s="72"/>
      <c r="BS25" s="678"/>
      <c r="BT25" s="679"/>
      <c r="BU25" s="679"/>
      <c r="BV25" s="679"/>
      <c r="BW25" s="679"/>
      <c r="BX25" s="679"/>
      <c r="BY25" s="679"/>
      <c r="BZ25" s="679"/>
      <c r="CA25" s="679"/>
      <c r="CB25" s="679"/>
      <c r="CC25" s="679"/>
      <c r="CD25" s="679"/>
      <c r="CE25" s="679"/>
      <c r="CF25" s="679"/>
      <c r="CG25" s="680"/>
      <c r="CH25" s="690"/>
      <c r="CI25" s="685"/>
      <c r="CJ25" s="685"/>
      <c r="CK25" s="685"/>
      <c r="CL25" s="691"/>
      <c r="CM25" s="690"/>
      <c r="CN25" s="685"/>
      <c r="CO25" s="685"/>
      <c r="CP25" s="685"/>
      <c r="CQ25" s="691"/>
      <c r="CR25" s="690"/>
      <c r="CS25" s="685"/>
      <c r="CT25" s="685"/>
      <c r="CU25" s="685"/>
      <c r="CV25" s="691"/>
      <c r="CW25" s="690"/>
      <c r="CX25" s="685"/>
      <c r="CY25" s="685"/>
      <c r="CZ25" s="685"/>
      <c r="DA25" s="691"/>
      <c r="DB25" s="690"/>
      <c r="DC25" s="685"/>
      <c r="DD25" s="685"/>
      <c r="DE25" s="685"/>
      <c r="DF25" s="691"/>
      <c r="DG25" s="690"/>
      <c r="DH25" s="685"/>
      <c r="DI25" s="685"/>
      <c r="DJ25" s="685"/>
      <c r="DK25" s="691"/>
      <c r="DL25" s="690"/>
      <c r="DM25" s="685"/>
      <c r="DN25" s="685"/>
      <c r="DO25" s="685"/>
      <c r="DP25" s="691"/>
      <c r="DQ25" s="690"/>
      <c r="DR25" s="685"/>
      <c r="DS25" s="685"/>
      <c r="DT25" s="685"/>
      <c r="DU25" s="691"/>
      <c r="DV25" s="678"/>
      <c r="DW25" s="679"/>
      <c r="DX25" s="679"/>
      <c r="DY25" s="679"/>
      <c r="DZ25" s="692"/>
      <c r="EA25" s="48"/>
    </row>
    <row r="26" spans="1:131" ht="26.25" customHeight="1" x14ac:dyDescent="0.2">
      <c r="A26" s="664" t="s">
        <v>439</v>
      </c>
      <c r="B26" s="665"/>
      <c r="C26" s="665"/>
      <c r="D26" s="665"/>
      <c r="E26" s="665"/>
      <c r="F26" s="665"/>
      <c r="G26" s="665"/>
      <c r="H26" s="665"/>
      <c r="I26" s="665"/>
      <c r="J26" s="665"/>
      <c r="K26" s="665"/>
      <c r="L26" s="665"/>
      <c r="M26" s="665"/>
      <c r="N26" s="665"/>
      <c r="O26" s="665"/>
      <c r="P26" s="666"/>
      <c r="Q26" s="658" t="s">
        <v>455</v>
      </c>
      <c r="R26" s="659"/>
      <c r="S26" s="659"/>
      <c r="T26" s="659"/>
      <c r="U26" s="670"/>
      <c r="V26" s="658" t="s">
        <v>456</v>
      </c>
      <c r="W26" s="659"/>
      <c r="X26" s="659"/>
      <c r="Y26" s="659"/>
      <c r="Z26" s="670"/>
      <c r="AA26" s="658" t="s">
        <v>457</v>
      </c>
      <c r="AB26" s="659"/>
      <c r="AC26" s="659"/>
      <c r="AD26" s="659"/>
      <c r="AE26" s="659"/>
      <c r="AF26" s="963" t="s">
        <v>243</v>
      </c>
      <c r="AG26" s="964"/>
      <c r="AH26" s="964"/>
      <c r="AI26" s="964"/>
      <c r="AJ26" s="965"/>
      <c r="AK26" s="659" t="s">
        <v>389</v>
      </c>
      <c r="AL26" s="659"/>
      <c r="AM26" s="659"/>
      <c r="AN26" s="659"/>
      <c r="AO26" s="670"/>
      <c r="AP26" s="658" t="s">
        <v>359</v>
      </c>
      <c r="AQ26" s="659"/>
      <c r="AR26" s="659"/>
      <c r="AS26" s="659"/>
      <c r="AT26" s="670"/>
      <c r="AU26" s="658" t="s">
        <v>458</v>
      </c>
      <c r="AV26" s="659"/>
      <c r="AW26" s="659"/>
      <c r="AX26" s="659"/>
      <c r="AY26" s="670"/>
      <c r="AZ26" s="658" t="s">
        <v>191</v>
      </c>
      <c r="BA26" s="659"/>
      <c r="BB26" s="659"/>
      <c r="BC26" s="659"/>
      <c r="BD26" s="670"/>
      <c r="BE26" s="658" t="s">
        <v>445</v>
      </c>
      <c r="BF26" s="659"/>
      <c r="BG26" s="659"/>
      <c r="BH26" s="659"/>
      <c r="BI26" s="660"/>
      <c r="BJ26" s="56"/>
      <c r="BK26" s="56"/>
      <c r="BL26" s="56"/>
      <c r="BM26" s="56"/>
      <c r="BN26" s="56"/>
      <c r="BO26" s="55"/>
      <c r="BP26" s="55"/>
      <c r="BQ26" s="52">
        <v>20</v>
      </c>
      <c r="BR26" s="72"/>
      <c r="BS26" s="678"/>
      <c r="BT26" s="679"/>
      <c r="BU26" s="679"/>
      <c r="BV26" s="679"/>
      <c r="BW26" s="679"/>
      <c r="BX26" s="679"/>
      <c r="BY26" s="679"/>
      <c r="BZ26" s="679"/>
      <c r="CA26" s="679"/>
      <c r="CB26" s="679"/>
      <c r="CC26" s="679"/>
      <c r="CD26" s="679"/>
      <c r="CE26" s="679"/>
      <c r="CF26" s="679"/>
      <c r="CG26" s="680"/>
      <c r="CH26" s="690"/>
      <c r="CI26" s="685"/>
      <c r="CJ26" s="685"/>
      <c r="CK26" s="685"/>
      <c r="CL26" s="691"/>
      <c r="CM26" s="690"/>
      <c r="CN26" s="685"/>
      <c r="CO26" s="685"/>
      <c r="CP26" s="685"/>
      <c r="CQ26" s="691"/>
      <c r="CR26" s="690"/>
      <c r="CS26" s="685"/>
      <c r="CT26" s="685"/>
      <c r="CU26" s="685"/>
      <c r="CV26" s="691"/>
      <c r="CW26" s="690"/>
      <c r="CX26" s="685"/>
      <c r="CY26" s="685"/>
      <c r="CZ26" s="685"/>
      <c r="DA26" s="691"/>
      <c r="DB26" s="690"/>
      <c r="DC26" s="685"/>
      <c r="DD26" s="685"/>
      <c r="DE26" s="685"/>
      <c r="DF26" s="691"/>
      <c r="DG26" s="690"/>
      <c r="DH26" s="685"/>
      <c r="DI26" s="685"/>
      <c r="DJ26" s="685"/>
      <c r="DK26" s="691"/>
      <c r="DL26" s="690"/>
      <c r="DM26" s="685"/>
      <c r="DN26" s="685"/>
      <c r="DO26" s="685"/>
      <c r="DP26" s="691"/>
      <c r="DQ26" s="690"/>
      <c r="DR26" s="685"/>
      <c r="DS26" s="685"/>
      <c r="DT26" s="685"/>
      <c r="DU26" s="691"/>
      <c r="DV26" s="678"/>
      <c r="DW26" s="679"/>
      <c r="DX26" s="679"/>
      <c r="DY26" s="679"/>
      <c r="DZ26" s="692"/>
      <c r="EA26" s="48"/>
    </row>
    <row r="27" spans="1:131" ht="26.25" customHeight="1" x14ac:dyDescent="0.2">
      <c r="A27" s="667"/>
      <c r="B27" s="668"/>
      <c r="C27" s="668"/>
      <c r="D27" s="668"/>
      <c r="E27" s="668"/>
      <c r="F27" s="668"/>
      <c r="G27" s="668"/>
      <c r="H27" s="668"/>
      <c r="I27" s="668"/>
      <c r="J27" s="668"/>
      <c r="K27" s="668"/>
      <c r="L27" s="668"/>
      <c r="M27" s="668"/>
      <c r="N27" s="668"/>
      <c r="O27" s="668"/>
      <c r="P27" s="669"/>
      <c r="Q27" s="661"/>
      <c r="R27" s="662"/>
      <c r="S27" s="662"/>
      <c r="T27" s="662"/>
      <c r="U27" s="671"/>
      <c r="V27" s="661"/>
      <c r="W27" s="662"/>
      <c r="X27" s="662"/>
      <c r="Y27" s="662"/>
      <c r="Z27" s="671"/>
      <c r="AA27" s="661"/>
      <c r="AB27" s="662"/>
      <c r="AC27" s="662"/>
      <c r="AD27" s="662"/>
      <c r="AE27" s="662"/>
      <c r="AF27" s="966"/>
      <c r="AG27" s="967"/>
      <c r="AH27" s="967"/>
      <c r="AI27" s="967"/>
      <c r="AJ27" s="968"/>
      <c r="AK27" s="662"/>
      <c r="AL27" s="662"/>
      <c r="AM27" s="662"/>
      <c r="AN27" s="662"/>
      <c r="AO27" s="671"/>
      <c r="AP27" s="661"/>
      <c r="AQ27" s="662"/>
      <c r="AR27" s="662"/>
      <c r="AS27" s="662"/>
      <c r="AT27" s="671"/>
      <c r="AU27" s="661"/>
      <c r="AV27" s="662"/>
      <c r="AW27" s="662"/>
      <c r="AX27" s="662"/>
      <c r="AY27" s="671"/>
      <c r="AZ27" s="661"/>
      <c r="BA27" s="662"/>
      <c r="BB27" s="662"/>
      <c r="BC27" s="662"/>
      <c r="BD27" s="671"/>
      <c r="BE27" s="661"/>
      <c r="BF27" s="662"/>
      <c r="BG27" s="662"/>
      <c r="BH27" s="662"/>
      <c r="BI27" s="663"/>
      <c r="BJ27" s="56"/>
      <c r="BK27" s="56"/>
      <c r="BL27" s="56"/>
      <c r="BM27" s="56"/>
      <c r="BN27" s="56"/>
      <c r="BO27" s="55"/>
      <c r="BP27" s="55"/>
      <c r="BQ27" s="52">
        <v>21</v>
      </c>
      <c r="BR27" s="72"/>
      <c r="BS27" s="678"/>
      <c r="BT27" s="679"/>
      <c r="BU27" s="679"/>
      <c r="BV27" s="679"/>
      <c r="BW27" s="679"/>
      <c r="BX27" s="679"/>
      <c r="BY27" s="679"/>
      <c r="BZ27" s="679"/>
      <c r="CA27" s="679"/>
      <c r="CB27" s="679"/>
      <c r="CC27" s="679"/>
      <c r="CD27" s="679"/>
      <c r="CE27" s="679"/>
      <c r="CF27" s="679"/>
      <c r="CG27" s="680"/>
      <c r="CH27" s="690"/>
      <c r="CI27" s="685"/>
      <c r="CJ27" s="685"/>
      <c r="CK27" s="685"/>
      <c r="CL27" s="691"/>
      <c r="CM27" s="690"/>
      <c r="CN27" s="685"/>
      <c r="CO27" s="685"/>
      <c r="CP27" s="685"/>
      <c r="CQ27" s="691"/>
      <c r="CR27" s="690"/>
      <c r="CS27" s="685"/>
      <c r="CT27" s="685"/>
      <c r="CU27" s="685"/>
      <c r="CV27" s="691"/>
      <c r="CW27" s="690"/>
      <c r="CX27" s="685"/>
      <c r="CY27" s="685"/>
      <c r="CZ27" s="685"/>
      <c r="DA27" s="691"/>
      <c r="DB27" s="690"/>
      <c r="DC27" s="685"/>
      <c r="DD27" s="685"/>
      <c r="DE27" s="685"/>
      <c r="DF27" s="691"/>
      <c r="DG27" s="690"/>
      <c r="DH27" s="685"/>
      <c r="DI27" s="685"/>
      <c r="DJ27" s="685"/>
      <c r="DK27" s="691"/>
      <c r="DL27" s="690"/>
      <c r="DM27" s="685"/>
      <c r="DN27" s="685"/>
      <c r="DO27" s="685"/>
      <c r="DP27" s="691"/>
      <c r="DQ27" s="690"/>
      <c r="DR27" s="685"/>
      <c r="DS27" s="685"/>
      <c r="DT27" s="685"/>
      <c r="DU27" s="691"/>
      <c r="DV27" s="678"/>
      <c r="DW27" s="679"/>
      <c r="DX27" s="679"/>
      <c r="DY27" s="679"/>
      <c r="DZ27" s="692"/>
      <c r="EA27" s="48"/>
    </row>
    <row r="28" spans="1:131" ht="26.25" customHeight="1" x14ac:dyDescent="0.2">
      <c r="A28" s="54">
        <v>1</v>
      </c>
      <c r="B28" s="642" t="s">
        <v>459</v>
      </c>
      <c r="C28" s="643"/>
      <c r="D28" s="643"/>
      <c r="E28" s="643"/>
      <c r="F28" s="643"/>
      <c r="G28" s="643"/>
      <c r="H28" s="643"/>
      <c r="I28" s="643"/>
      <c r="J28" s="643"/>
      <c r="K28" s="643"/>
      <c r="L28" s="643"/>
      <c r="M28" s="643"/>
      <c r="N28" s="643"/>
      <c r="O28" s="643"/>
      <c r="P28" s="644"/>
      <c r="Q28" s="717">
        <v>1563</v>
      </c>
      <c r="R28" s="718"/>
      <c r="S28" s="718"/>
      <c r="T28" s="718"/>
      <c r="U28" s="718"/>
      <c r="V28" s="718">
        <v>1511</v>
      </c>
      <c r="W28" s="718"/>
      <c r="X28" s="718"/>
      <c r="Y28" s="718"/>
      <c r="Z28" s="718"/>
      <c r="AA28" s="718">
        <v>52</v>
      </c>
      <c r="AB28" s="718"/>
      <c r="AC28" s="718"/>
      <c r="AD28" s="718"/>
      <c r="AE28" s="719"/>
      <c r="AF28" s="720">
        <v>52</v>
      </c>
      <c r="AG28" s="718"/>
      <c r="AH28" s="718"/>
      <c r="AI28" s="718"/>
      <c r="AJ28" s="721"/>
      <c r="AK28" s="722">
        <v>131</v>
      </c>
      <c r="AL28" s="718"/>
      <c r="AM28" s="718"/>
      <c r="AN28" s="718"/>
      <c r="AO28" s="718"/>
      <c r="AP28" s="718" t="s">
        <v>197</v>
      </c>
      <c r="AQ28" s="718"/>
      <c r="AR28" s="718"/>
      <c r="AS28" s="718"/>
      <c r="AT28" s="718"/>
      <c r="AU28" s="718" t="s">
        <v>197</v>
      </c>
      <c r="AV28" s="718"/>
      <c r="AW28" s="718"/>
      <c r="AX28" s="718"/>
      <c r="AY28" s="718"/>
      <c r="AZ28" s="723" t="s">
        <v>197</v>
      </c>
      <c r="BA28" s="723"/>
      <c r="BB28" s="723"/>
      <c r="BC28" s="723"/>
      <c r="BD28" s="723"/>
      <c r="BE28" s="724"/>
      <c r="BF28" s="724"/>
      <c r="BG28" s="724"/>
      <c r="BH28" s="724"/>
      <c r="BI28" s="725"/>
      <c r="BJ28" s="56"/>
      <c r="BK28" s="56"/>
      <c r="BL28" s="56"/>
      <c r="BM28" s="56"/>
      <c r="BN28" s="56"/>
      <c r="BO28" s="55"/>
      <c r="BP28" s="55"/>
      <c r="BQ28" s="52">
        <v>22</v>
      </c>
      <c r="BR28" s="72"/>
      <c r="BS28" s="678"/>
      <c r="BT28" s="679"/>
      <c r="BU28" s="679"/>
      <c r="BV28" s="679"/>
      <c r="BW28" s="679"/>
      <c r="BX28" s="679"/>
      <c r="BY28" s="679"/>
      <c r="BZ28" s="679"/>
      <c r="CA28" s="679"/>
      <c r="CB28" s="679"/>
      <c r="CC28" s="679"/>
      <c r="CD28" s="679"/>
      <c r="CE28" s="679"/>
      <c r="CF28" s="679"/>
      <c r="CG28" s="680"/>
      <c r="CH28" s="690"/>
      <c r="CI28" s="685"/>
      <c r="CJ28" s="685"/>
      <c r="CK28" s="685"/>
      <c r="CL28" s="691"/>
      <c r="CM28" s="690"/>
      <c r="CN28" s="685"/>
      <c r="CO28" s="685"/>
      <c r="CP28" s="685"/>
      <c r="CQ28" s="691"/>
      <c r="CR28" s="690"/>
      <c r="CS28" s="685"/>
      <c r="CT28" s="685"/>
      <c r="CU28" s="685"/>
      <c r="CV28" s="691"/>
      <c r="CW28" s="690"/>
      <c r="CX28" s="685"/>
      <c r="CY28" s="685"/>
      <c r="CZ28" s="685"/>
      <c r="DA28" s="691"/>
      <c r="DB28" s="690"/>
      <c r="DC28" s="685"/>
      <c r="DD28" s="685"/>
      <c r="DE28" s="685"/>
      <c r="DF28" s="691"/>
      <c r="DG28" s="690"/>
      <c r="DH28" s="685"/>
      <c r="DI28" s="685"/>
      <c r="DJ28" s="685"/>
      <c r="DK28" s="691"/>
      <c r="DL28" s="690"/>
      <c r="DM28" s="685"/>
      <c r="DN28" s="685"/>
      <c r="DO28" s="685"/>
      <c r="DP28" s="691"/>
      <c r="DQ28" s="690"/>
      <c r="DR28" s="685"/>
      <c r="DS28" s="685"/>
      <c r="DT28" s="685"/>
      <c r="DU28" s="691"/>
      <c r="DV28" s="678"/>
      <c r="DW28" s="679"/>
      <c r="DX28" s="679"/>
      <c r="DY28" s="679"/>
      <c r="DZ28" s="692"/>
      <c r="EA28" s="48"/>
    </row>
    <row r="29" spans="1:131" ht="26.25" customHeight="1" x14ac:dyDescent="0.2">
      <c r="A29" s="54">
        <v>2</v>
      </c>
      <c r="B29" s="678" t="s">
        <v>222</v>
      </c>
      <c r="C29" s="679"/>
      <c r="D29" s="679"/>
      <c r="E29" s="679"/>
      <c r="F29" s="679"/>
      <c r="G29" s="679"/>
      <c r="H29" s="679"/>
      <c r="I29" s="679"/>
      <c r="J29" s="679"/>
      <c r="K29" s="679"/>
      <c r="L29" s="679"/>
      <c r="M29" s="679"/>
      <c r="N29" s="679"/>
      <c r="O29" s="679"/>
      <c r="P29" s="680"/>
      <c r="Q29" s="681">
        <v>175</v>
      </c>
      <c r="R29" s="682"/>
      <c r="S29" s="682"/>
      <c r="T29" s="682"/>
      <c r="U29" s="682"/>
      <c r="V29" s="682">
        <v>174</v>
      </c>
      <c r="W29" s="682"/>
      <c r="X29" s="682"/>
      <c r="Y29" s="682"/>
      <c r="Z29" s="682"/>
      <c r="AA29" s="682" t="s">
        <v>197</v>
      </c>
      <c r="AB29" s="682"/>
      <c r="AC29" s="682"/>
      <c r="AD29" s="682"/>
      <c r="AE29" s="683"/>
      <c r="AF29" s="684">
        <v>0</v>
      </c>
      <c r="AG29" s="685"/>
      <c r="AH29" s="685"/>
      <c r="AI29" s="685"/>
      <c r="AJ29" s="686"/>
      <c r="AK29" s="687">
        <v>63</v>
      </c>
      <c r="AL29" s="682"/>
      <c r="AM29" s="682"/>
      <c r="AN29" s="682"/>
      <c r="AO29" s="682"/>
      <c r="AP29" s="682" t="s">
        <v>197</v>
      </c>
      <c r="AQ29" s="682"/>
      <c r="AR29" s="682"/>
      <c r="AS29" s="682"/>
      <c r="AT29" s="682"/>
      <c r="AU29" s="682" t="s">
        <v>197</v>
      </c>
      <c r="AV29" s="682"/>
      <c r="AW29" s="682"/>
      <c r="AX29" s="682"/>
      <c r="AY29" s="682"/>
      <c r="AZ29" s="726" t="s">
        <v>197</v>
      </c>
      <c r="BA29" s="726"/>
      <c r="BB29" s="726"/>
      <c r="BC29" s="726"/>
      <c r="BD29" s="726"/>
      <c r="BE29" s="688"/>
      <c r="BF29" s="688"/>
      <c r="BG29" s="688"/>
      <c r="BH29" s="688"/>
      <c r="BI29" s="689"/>
      <c r="BJ29" s="56"/>
      <c r="BK29" s="56"/>
      <c r="BL29" s="56"/>
      <c r="BM29" s="56"/>
      <c r="BN29" s="56"/>
      <c r="BO29" s="55"/>
      <c r="BP29" s="55"/>
      <c r="BQ29" s="52">
        <v>23</v>
      </c>
      <c r="BR29" s="72"/>
      <c r="BS29" s="678"/>
      <c r="BT29" s="679"/>
      <c r="BU29" s="679"/>
      <c r="BV29" s="679"/>
      <c r="BW29" s="679"/>
      <c r="BX29" s="679"/>
      <c r="BY29" s="679"/>
      <c r="BZ29" s="679"/>
      <c r="CA29" s="679"/>
      <c r="CB29" s="679"/>
      <c r="CC29" s="679"/>
      <c r="CD29" s="679"/>
      <c r="CE29" s="679"/>
      <c r="CF29" s="679"/>
      <c r="CG29" s="680"/>
      <c r="CH29" s="690"/>
      <c r="CI29" s="685"/>
      <c r="CJ29" s="685"/>
      <c r="CK29" s="685"/>
      <c r="CL29" s="691"/>
      <c r="CM29" s="690"/>
      <c r="CN29" s="685"/>
      <c r="CO29" s="685"/>
      <c r="CP29" s="685"/>
      <c r="CQ29" s="691"/>
      <c r="CR29" s="690"/>
      <c r="CS29" s="685"/>
      <c r="CT29" s="685"/>
      <c r="CU29" s="685"/>
      <c r="CV29" s="691"/>
      <c r="CW29" s="690"/>
      <c r="CX29" s="685"/>
      <c r="CY29" s="685"/>
      <c r="CZ29" s="685"/>
      <c r="DA29" s="691"/>
      <c r="DB29" s="690"/>
      <c r="DC29" s="685"/>
      <c r="DD29" s="685"/>
      <c r="DE29" s="685"/>
      <c r="DF29" s="691"/>
      <c r="DG29" s="690"/>
      <c r="DH29" s="685"/>
      <c r="DI29" s="685"/>
      <c r="DJ29" s="685"/>
      <c r="DK29" s="691"/>
      <c r="DL29" s="690"/>
      <c r="DM29" s="685"/>
      <c r="DN29" s="685"/>
      <c r="DO29" s="685"/>
      <c r="DP29" s="691"/>
      <c r="DQ29" s="690"/>
      <c r="DR29" s="685"/>
      <c r="DS29" s="685"/>
      <c r="DT29" s="685"/>
      <c r="DU29" s="691"/>
      <c r="DV29" s="678"/>
      <c r="DW29" s="679"/>
      <c r="DX29" s="679"/>
      <c r="DY29" s="679"/>
      <c r="DZ29" s="692"/>
      <c r="EA29" s="48"/>
    </row>
    <row r="30" spans="1:131" ht="26.25" customHeight="1" x14ac:dyDescent="0.2">
      <c r="A30" s="54">
        <v>3</v>
      </c>
      <c r="B30" s="678" t="s">
        <v>460</v>
      </c>
      <c r="C30" s="679"/>
      <c r="D30" s="679"/>
      <c r="E30" s="679"/>
      <c r="F30" s="679"/>
      <c r="G30" s="679"/>
      <c r="H30" s="679"/>
      <c r="I30" s="679"/>
      <c r="J30" s="679"/>
      <c r="K30" s="679"/>
      <c r="L30" s="679"/>
      <c r="M30" s="679"/>
      <c r="N30" s="679"/>
      <c r="O30" s="679"/>
      <c r="P30" s="680"/>
      <c r="Q30" s="681">
        <v>319</v>
      </c>
      <c r="R30" s="682"/>
      <c r="S30" s="682"/>
      <c r="T30" s="682"/>
      <c r="U30" s="682"/>
      <c r="V30" s="682">
        <v>286</v>
      </c>
      <c r="W30" s="682"/>
      <c r="X30" s="682"/>
      <c r="Y30" s="682"/>
      <c r="Z30" s="682"/>
      <c r="AA30" s="682">
        <v>33</v>
      </c>
      <c r="AB30" s="682"/>
      <c r="AC30" s="682"/>
      <c r="AD30" s="682"/>
      <c r="AE30" s="683"/>
      <c r="AF30" s="684">
        <v>520</v>
      </c>
      <c r="AG30" s="685"/>
      <c r="AH30" s="685"/>
      <c r="AI30" s="685"/>
      <c r="AJ30" s="686"/>
      <c r="AK30" s="687">
        <v>2</v>
      </c>
      <c r="AL30" s="682"/>
      <c r="AM30" s="682"/>
      <c r="AN30" s="682"/>
      <c r="AO30" s="682"/>
      <c r="AP30" s="682">
        <v>1207</v>
      </c>
      <c r="AQ30" s="682"/>
      <c r="AR30" s="682"/>
      <c r="AS30" s="682"/>
      <c r="AT30" s="682"/>
      <c r="AU30" s="682">
        <v>212</v>
      </c>
      <c r="AV30" s="682"/>
      <c r="AW30" s="682"/>
      <c r="AX30" s="682"/>
      <c r="AY30" s="682"/>
      <c r="AZ30" s="726" t="s">
        <v>197</v>
      </c>
      <c r="BA30" s="726"/>
      <c r="BB30" s="726"/>
      <c r="BC30" s="726"/>
      <c r="BD30" s="726"/>
      <c r="BE30" s="688" t="s">
        <v>461</v>
      </c>
      <c r="BF30" s="688"/>
      <c r="BG30" s="688"/>
      <c r="BH30" s="688"/>
      <c r="BI30" s="689"/>
      <c r="BJ30" s="56"/>
      <c r="BK30" s="56"/>
      <c r="BL30" s="56"/>
      <c r="BM30" s="56"/>
      <c r="BN30" s="56"/>
      <c r="BO30" s="55"/>
      <c r="BP30" s="55"/>
      <c r="BQ30" s="52">
        <v>24</v>
      </c>
      <c r="BR30" s="72"/>
      <c r="BS30" s="678"/>
      <c r="BT30" s="679"/>
      <c r="BU30" s="679"/>
      <c r="BV30" s="679"/>
      <c r="BW30" s="679"/>
      <c r="BX30" s="679"/>
      <c r="BY30" s="679"/>
      <c r="BZ30" s="679"/>
      <c r="CA30" s="679"/>
      <c r="CB30" s="679"/>
      <c r="CC30" s="679"/>
      <c r="CD30" s="679"/>
      <c r="CE30" s="679"/>
      <c r="CF30" s="679"/>
      <c r="CG30" s="680"/>
      <c r="CH30" s="690"/>
      <c r="CI30" s="685"/>
      <c r="CJ30" s="685"/>
      <c r="CK30" s="685"/>
      <c r="CL30" s="691"/>
      <c r="CM30" s="690"/>
      <c r="CN30" s="685"/>
      <c r="CO30" s="685"/>
      <c r="CP30" s="685"/>
      <c r="CQ30" s="691"/>
      <c r="CR30" s="690"/>
      <c r="CS30" s="685"/>
      <c r="CT30" s="685"/>
      <c r="CU30" s="685"/>
      <c r="CV30" s="691"/>
      <c r="CW30" s="690"/>
      <c r="CX30" s="685"/>
      <c r="CY30" s="685"/>
      <c r="CZ30" s="685"/>
      <c r="DA30" s="691"/>
      <c r="DB30" s="690"/>
      <c r="DC30" s="685"/>
      <c r="DD30" s="685"/>
      <c r="DE30" s="685"/>
      <c r="DF30" s="691"/>
      <c r="DG30" s="690"/>
      <c r="DH30" s="685"/>
      <c r="DI30" s="685"/>
      <c r="DJ30" s="685"/>
      <c r="DK30" s="691"/>
      <c r="DL30" s="690"/>
      <c r="DM30" s="685"/>
      <c r="DN30" s="685"/>
      <c r="DO30" s="685"/>
      <c r="DP30" s="691"/>
      <c r="DQ30" s="690"/>
      <c r="DR30" s="685"/>
      <c r="DS30" s="685"/>
      <c r="DT30" s="685"/>
      <c r="DU30" s="691"/>
      <c r="DV30" s="678"/>
      <c r="DW30" s="679"/>
      <c r="DX30" s="679"/>
      <c r="DY30" s="679"/>
      <c r="DZ30" s="692"/>
      <c r="EA30" s="48"/>
    </row>
    <row r="31" spans="1:131" ht="26.25" customHeight="1" x14ac:dyDescent="0.2">
      <c r="A31" s="54">
        <v>4</v>
      </c>
      <c r="B31" s="678" t="s">
        <v>352</v>
      </c>
      <c r="C31" s="679"/>
      <c r="D31" s="679"/>
      <c r="E31" s="679"/>
      <c r="F31" s="679"/>
      <c r="G31" s="679"/>
      <c r="H31" s="679"/>
      <c r="I31" s="679"/>
      <c r="J31" s="679"/>
      <c r="K31" s="679"/>
      <c r="L31" s="679"/>
      <c r="M31" s="679"/>
      <c r="N31" s="679"/>
      <c r="O31" s="679"/>
      <c r="P31" s="680"/>
      <c r="Q31" s="681">
        <v>323</v>
      </c>
      <c r="R31" s="682"/>
      <c r="S31" s="682"/>
      <c r="T31" s="682"/>
      <c r="U31" s="682"/>
      <c r="V31" s="682">
        <v>303</v>
      </c>
      <c r="W31" s="682"/>
      <c r="X31" s="682"/>
      <c r="Y31" s="682"/>
      <c r="Z31" s="682"/>
      <c r="AA31" s="682">
        <v>20</v>
      </c>
      <c r="AB31" s="682"/>
      <c r="AC31" s="682"/>
      <c r="AD31" s="682"/>
      <c r="AE31" s="683"/>
      <c r="AF31" s="684">
        <v>29</v>
      </c>
      <c r="AG31" s="685"/>
      <c r="AH31" s="685"/>
      <c r="AI31" s="685"/>
      <c r="AJ31" s="686"/>
      <c r="AK31" s="687">
        <v>133</v>
      </c>
      <c r="AL31" s="682"/>
      <c r="AM31" s="682"/>
      <c r="AN31" s="682"/>
      <c r="AO31" s="682"/>
      <c r="AP31" s="682">
        <v>1905</v>
      </c>
      <c r="AQ31" s="682"/>
      <c r="AR31" s="682"/>
      <c r="AS31" s="682"/>
      <c r="AT31" s="682"/>
      <c r="AU31" s="682">
        <v>1366</v>
      </c>
      <c r="AV31" s="682"/>
      <c r="AW31" s="682"/>
      <c r="AX31" s="682"/>
      <c r="AY31" s="682"/>
      <c r="AZ31" s="726" t="s">
        <v>197</v>
      </c>
      <c r="BA31" s="726"/>
      <c r="BB31" s="726"/>
      <c r="BC31" s="726"/>
      <c r="BD31" s="726"/>
      <c r="BE31" s="688" t="s">
        <v>461</v>
      </c>
      <c r="BF31" s="688"/>
      <c r="BG31" s="688"/>
      <c r="BH31" s="688"/>
      <c r="BI31" s="689"/>
      <c r="BJ31" s="56"/>
      <c r="BK31" s="56"/>
      <c r="BL31" s="56"/>
      <c r="BM31" s="56"/>
      <c r="BN31" s="56"/>
      <c r="BO31" s="55"/>
      <c r="BP31" s="55"/>
      <c r="BQ31" s="52">
        <v>25</v>
      </c>
      <c r="BR31" s="72"/>
      <c r="BS31" s="678"/>
      <c r="BT31" s="679"/>
      <c r="BU31" s="679"/>
      <c r="BV31" s="679"/>
      <c r="BW31" s="679"/>
      <c r="BX31" s="679"/>
      <c r="BY31" s="679"/>
      <c r="BZ31" s="679"/>
      <c r="CA31" s="679"/>
      <c r="CB31" s="679"/>
      <c r="CC31" s="679"/>
      <c r="CD31" s="679"/>
      <c r="CE31" s="679"/>
      <c r="CF31" s="679"/>
      <c r="CG31" s="680"/>
      <c r="CH31" s="690"/>
      <c r="CI31" s="685"/>
      <c r="CJ31" s="685"/>
      <c r="CK31" s="685"/>
      <c r="CL31" s="691"/>
      <c r="CM31" s="690"/>
      <c r="CN31" s="685"/>
      <c r="CO31" s="685"/>
      <c r="CP31" s="685"/>
      <c r="CQ31" s="691"/>
      <c r="CR31" s="690"/>
      <c r="CS31" s="685"/>
      <c r="CT31" s="685"/>
      <c r="CU31" s="685"/>
      <c r="CV31" s="691"/>
      <c r="CW31" s="690"/>
      <c r="CX31" s="685"/>
      <c r="CY31" s="685"/>
      <c r="CZ31" s="685"/>
      <c r="DA31" s="691"/>
      <c r="DB31" s="690"/>
      <c r="DC31" s="685"/>
      <c r="DD31" s="685"/>
      <c r="DE31" s="685"/>
      <c r="DF31" s="691"/>
      <c r="DG31" s="690"/>
      <c r="DH31" s="685"/>
      <c r="DI31" s="685"/>
      <c r="DJ31" s="685"/>
      <c r="DK31" s="691"/>
      <c r="DL31" s="690"/>
      <c r="DM31" s="685"/>
      <c r="DN31" s="685"/>
      <c r="DO31" s="685"/>
      <c r="DP31" s="691"/>
      <c r="DQ31" s="690"/>
      <c r="DR31" s="685"/>
      <c r="DS31" s="685"/>
      <c r="DT31" s="685"/>
      <c r="DU31" s="691"/>
      <c r="DV31" s="678"/>
      <c r="DW31" s="679"/>
      <c r="DX31" s="679"/>
      <c r="DY31" s="679"/>
      <c r="DZ31" s="692"/>
      <c r="EA31" s="48"/>
    </row>
    <row r="32" spans="1:131" ht="26.25" customHeight="1" x14ac:dyDescent="0.2">
      <c r="A32" s="54">
        <v>5</v>
      </c>
      <c r="B32" s="678"/>
      <c r="C32" s="679"/>
      <c r="D32" s="679"/>
      <c r="E32" s="679"/>
      <c r="F32" s="679"/>
      <c r="G32" s="679"/>
      <c r="H32" s="679"/>
      <c r="I32" s="679"/>
      <c r="J32" s="679"/>
      <c r="K32" s="679"/>
      <c r="L32" s="679"/>
      <c r="M32" s="679"/>
      <c r="N32" s="679"/>
      <c r="O32" s="679"/>
      <c r="P32" s="680"/>
      <c r="Q32" s="681"/>
      <c r="R32" s="682"/>
      <c r="S32" s="682"/>
      <c r="T32" s="682"/>
      <c r="U32" s="682"/>
      <c r="V32" s="682"/>
      <c r="W32" s="682"/>
      <c r="X32" s="682"/>
      <c r="Y32" s="682"/>
      <c r="Z32" s="682"/>
      <c r="AA32" s="682"/>
      <c r="AB32" s="682"/>
      <c r="AC32" s="682"/>
      <c r="AD32" s="682"/>
      <c r="AE32" s="683"/>
      <c r="AF32" s="684"/>
      <c r="AG32" s="685"/>
      <c r="AH32" s="685"/>
      <c r="AI32" s="685"/>
      <c r="AJ32" s="686"/>
      <c r="AK32" s="687"/>
      <c r="AL32" s="682"/>
      <c r="AM32" s="682"/>
      <c r="AN32" s="682"/>
      <c r="AO32" s="682"/>
      <c r="AP32" s="682"/>
      <c r="AQ32" s="682"/>
      <c r="AR32" s="682"/>
      <c r="AS32" s="682"/>
      <c r="AT32" s="682"/>
      <c r="AU32" s="682"/>
      <c r="AV32" s="682"/>
      <c r="AW32" s="682"/>
      <c r="AX32" s="682"/>
      <c r="AY32" s="682"/>
      <c r="AZ32" s="726"/>
      <c r="BA32" s="726"/>
      <c r="BB32" s="726"/>
      <c r="BC32" s="726"/>
      <c r="BD32" s="726"/>
      <c r="BE32" s="688"/>
      <c r="BF32" s="688"/>
      <c r="BG32" s="688"/>
      <c r="BH32" s="688"/>
      <c r="BI32" s="689"/>
      <c r="BJ32" s="56"/>
      <c r="BK32" s="56"/>
      <c r="BL32" s="56"/>
      <c r="BM32" s="56"/>
      <c r="BN32" s="56"/>
      <c r="BO32" s="55"/>
      <c r="BP32" s="55"/>
      <c r="BQ32" s="52">
        <v>26</v>
      </c>
      <c r="BR32" s="72"/>
      <c r="BS32" s="678"/>
      <c r="BT32" s="679"/>
      <c r="BU32" s="679"/>
      <c r="BV32" s="679"/>
      <c r="BW32" s="679"/>
      <c r="BX32" s="679"/>
      <c r="BY32" s="679"/>
      <c r="BZ32" s="679"/>
      <c r="CA32" s="679"/>
      <c r="CB32" s="679"/>
      <c r="CC32" s="679"/>
      <c r="CD32" s="679"/>
      <c r="CE32" s="679"/>
      <c r="CF32" s="679"/>
      <c r="CG32" s="680"/>
      <c r="CH32" s="690"/>
      <c r="CI32" s="685"/>
      <c r="CJ32" s="685"/>
      <c r="CK32" s="685"/>
      <c r="CL32" s="691"/>
      <c r="CM32" s="690"/>
      <c r="CN32" s="685"/>
      <c r="CO32" s="685"/>
      <c r="CP32" s="685"/>
      <c r="CQ32" s="691"/>
      <c r="CR32" s="690"/>
      <c r="CS32" s="685"/>
      <c r="CT32" s="685"/>
      <c r="CU32" s="685"/>
      <c r="CV32" s="691"/>
      <c r="CW32" s="690"/>
      <c r="CX32" s="685"/>
      <c r="CY32" s="685"/>
      <c r="CZ32" s="685"/>
      <c r="DA32" s="691"/>
      <c r="DB32" s="690"/>
      <c r="DC32" s="685"/>
      <c r="DD32" s="685"/>
      <c r="DE32" s="685"/>
      <c r="DF32" s="691"/>
      <c r="DG32" s="690"/>
      <c r="DH32" s="685"/>
      <c r="DI32" s="685"/>
      <c r="DJ32" s="685"/>
      <c r="DK32" s="691"/>
      <c r="DL32" s="690"/>
      <c r="DM32" s="685"/>
      <c r="DN32" s="685"/>
      <c r="DO32" s="685"/>
      <c r="DP32" s="691"/>
      <c r="DQ32" s="690"/>
      <c r="DR32" s="685"/>
      <c r="DS32" s="685"/>
      <c r="DT32" s="685"/>
      <c r="DU32" s="691"/>
      <c r="DV32" s="678"/>
      <c r="DW32" s="679"/>
      <c r="DX32" s="679"/>
      <c r="DY32" s="679"/>
      <c r="DZ32" s="692"/>
      <c r="EA32" s="48"/>
    </row>
    <row r="33" spans="1:131" ht="26.25" customHeight="1" x14ac:dyDescent="0.2">
      <c r="A33" s="54">
        <v>6</v>
      </c>
      <c r="B33" s="678"/>
      <c r="C33" s="679"/>
      <c r="D33" s="679"/>
      <c r="E33" s="679"/>
      <c r="F33" s="679"/>
      <c r="G33" s="679"/>
      <c r="H33" s="679"/>
      <c r="I33" s="679"/>
      <c r="J33" s="679"/>
      <c r="K33" s="679"/>
      <c r="L33" s="679"/>
      <c r="M33" s="679"/>
      <c r="N33" s="679"/>
      <c r="O33" s="679"/>
      <c r="P33" s="680"/>
      <c r="Q33" s="681"/>
      <c r="R33" s="682"/>
      <c r="S33" s="682"/>
      <c r="T33" s="682"/>
      <c r="U33" s="682"/>
      <c r="V33" s="682"/>
      <c r="W33" s="682"/>
      <c r="X33" s="682"/>
      <c r="Y33" s="682"/>
      <c r="Z33" s="682"/>
      <c r="AA33" s="682"/>
      <c r="AB33" s="682"/>
      <c r="AC33" s="682"/>
      <c r="AD33" s="682"/>
      <c r="AE33" s="683"/>
      <c r="AF33" s="684"/>
      <c r="AG33" s="685"/>
      <c r="AH33" s="685"/>
      <c r="AI33" s="685"/>
      <c r="AJ33" s="686"/>
      <c r="AK33" s="687"/>
      <c r="AL33" s="682"/>
      <c r="AM33" s="682"/>
      <c r="AN33" s="682"/>
      <c r="AO33" s="682"/>
      <c r="AP33" s="682"/>
      <c r="AQ33" s="682"/>
      <c r="AR33" s="682"/>
      <c r="AS33" s="682"/>
      <c r="AT33" s="682"/>
      <c r="AU33" s="682"/>
      <c r="AV33" s="682"/>
      <c r="AW33" s="682"/>
      <c r="AX33" s="682"/>
      <c r="AY33" s="682"/>
      <c r="AZ33" s="726"/>
      <c r="BA33" s="726"/>
      <c r="BB33" s="726"/>
      <c r="BC33" s="726"/>
      <c r="BD33" s="726"/>
      <c r="BE33" s="688"/>
      <c r="BF33" s="688"/>
      <c r="BG33" s="688"/>
      <c r="BH33" s="688"/>
      <c r="BI33" s="689"/>
      <c r="BJ33" s="56"/>
      <c r="BK33" s="56"/>
      <c r="BL33" s="56"/>
      <c r="BM33" s="56"/>
      <c r="BN33" s="56"/>
      <c r="BO33" s="55"/>
      <c r="BP33" s="55"/>
      <c r="BQ33" s="52">
        <v>27</v>
      </c>
      <c r="BR33" s="72"/>
      <c r="BS33" s="678"/>
      <c r="BT33" s="679"/>
      <c r="BU33" s="679"/>
      <c r="BV33" s="679"/>
      <c r="BW33" s="679"/>
      <c r="BX33" s="679"/>
      <c r="BY33" s="679"/>
      <c r="BZ33" s="679"/>
      <c r="CA33" s="679"/>
      <c r="CB33" s="679"/>
      <c r="CC33" s="679"/>
      <c r="CD33" s="679"/>
      <c r="CE33" s="679"/>
      <c r="CF33" s="679"/>
      <c r="CG33" s="680"/>
      <c r="CH33" s="690"/>
      <c r="CI33" s="685"/>
      <c r="CJ33" s="685"/>
      <c r="CK33" s="685"/>
      <c r="CL33" s="691"/>
      <c r="CM33" s="690"/>
      <c r="CN33" s="685"/>
      <c r="CO33" s="685"/>
      <c r="CP33" s="685"/>
      <c r="CQ33" s="691"/>
      <c r="CR33" s="690"/>
      <c r="CS33" s="685"/>
      <c r="CT33" s="685"/>
      <c r="CU33" s="685"/>
      <c r="CV33" s="691"/>
      <c r="CW33" s="690"/>
      <c r="CX33" s="685"/>
      <c r="CY33" s="685"/>
      <c r="CZ33" s="685"/>
      <c r="DA33" s="691"/>
      <c r="DB33" s="690"/>
      <c r="DC33" s="685"/>
      <c r="DD33" s="685"/>
      <c r="DE33" s="685"/>
      <c r="DF33" s="691"/>
      <c r="DG33" s="690"/>
      <c r="DH33" s="685"/>
      <c r="DI33" s="685"/>
      <c r="DJ33" s="685"/>
      <c r="DK33" s="691"/>
      <c r="DL33" s="690"/>
      <c r="DM33" s="685"/>
      <c r="DN33" s="685"/>
      <c r="DO33" s="685"/>
      <c r="DP33" s="691"/>
      <c r="DQ33" s="690"/>
      <c r="DR33" s="685"/>
      <c r="DS33" s="685"/>
      <c r="DT33" s="685"/>
      <c r="DU33" s="691"/>
      <c r="DV33" s="678"/>
      <c r="DW33" s="679"/>
      <c r="DX33" s="679"/>
      <c r="DY33" s="679"/>
      <c r="DZ33" s="692"/>
      <c r="EA33" s="48"/>
    </row>
    <row r="34" spans="1:131" ht="26.25" customHeight="1" x14ac:dyDescent="0.2">
      <c r="A34" s="54">
        <v>7</v>
      </c>
      <c r="B34" s="678"/>
      <c r="C34" s="679"/>
      <c r="D34" s="679"/>
      <c r="E34" s="679"/>
      <c r="F34" s="679"/>
      <c r="G34" s="679"/>
      <c r="H34" s="679"/>
      <c r="I34" s="679"/>
      <c r="J34" s="679"/>
      <c r="K34" s="679"/>
      <c r="L34" s="679"/>
      <c r="M34" s="679"/>
      <c r="N34" s="679"/>
      <c r="O34" s="679"/>
      <c r="P34" s="680"/>
      <c r="Q34" s="681"/>
      <c r="R34" s="682"/>
      <c r="S34" s="682"/>
      <c r="T34" s="682"/>
      <c r="U34" s="682"/>
      <c r="V34" s="682"/>
      <c r="W34" s="682"/>
      <c r="X34" s="682"/>
      <c r="Y34" s="682"/>
      <c r="Z34" s="682"/>
      <c r="AA34" s="682"/>
      <c r="AB34" s="682"/>
      <c r="AC34" s="682"/>
      <c r="AD34" s="682"/>
      <c r="AE34" s="683"/>
      <c r="AF34" s="684"/>
      <c r="AG34" s="685"/>
      <c r="AH34" s="685"/>
      <c r="AI34" s="685"/>
      <c r="AJ34" s="686"/>
      <c r="AK34" s="687"/>
      <c r="AL34" s="682"/>
      <c r="AM34" s="682"/>
      <c r="AN34" s="682"/>
      <c r="AO34" s="682"/>
      <c r="AP34" s="682"/>
      <c r="AQ34" s="682"/>
      <c r="AR34" s="682"/>
      <c r="AS34" s="682"/>
      <c r="AT34" s="682"/>
      <c r="AU34" s="682"/>
      <c r="AV34" s="682"/>
      <c r="AW34" s="682"/>
      <c r="AX34" s="682"/>
      <c r="AY34" s="682"/>
      <c r="AZ34" s="726"/>
      <c r="BA34" s="726"/>
      <c r="BB34" s="726"/>
      <c r="BC34" s="726"/>
      <c r="BD34" s="726"/>
      <c r="BE34" s="688"/>
      <c r="BF34" s="688"/>
      <c r="BG34" s="688"/>
      <c r="BH34" s="688"/>
      <c r="BI34" s="689"/>
      <c r="BJ34" s="56"/>
      <c r="BK34" s="56"/>
      <c r="BL34" s="56"/>
      <c r="BM34" s="56"/>
      <c r="BN34" s="56"/>
      <c r="BO34" s="55"/>
      <c r="BP34" s="55"/>
      <c r="BQ34" s="52">
        <v>28</v>
      </c>
      <c r="BR34" s="72"/>
      <c r="BS34" s="678"/>
      <c r="BT34" s="679"/>
      <c r="BU34" s="679"/>
      <c r="BV34" s="679"/>
      <c r="BW34" s="679"/>
      <c r="BX34" s="679"/>
      <c r="BY34" s="679"/>
      <c r="BZ34" s="679"/>
      <c r="CA34" s="679"/>
      <c r="CB34" s="679"/>
      <c r="CC34" s="679"/>
      <c r="CD34" s="679"/>
      <c r="CE34" s="679"/>
      <c r="CF34" s="679"/>
      <c r="CG34" s="680"/>
      <c r="CH34" s="690"/>
      <c r="CI34" s="685"/>
      <c r="CJ34" s="685"/>
      <c r="CK34" s="685"/>
      <c r="CL34" s="691"/>
      <c r="CM34" s="690"/>
      <c r="CN34" s="685"/>
      <c r="CO34" s="685"/>
      <c r="CP34" s="685"/>
      <c r="CQ34" s="691"/>
      <c r="CR34" s="690"/>
      <c r="CS34" s="685"/>
      <c r="CT34" s="685"/>
      <c r="CU34" s="685"/>
      <c r="CV34" s="691"/>
      <c r="CW34" s="690"/>
      <c r="CX34" s="685"/>
      <c r="CY34" s="685"/>
      <c r="CZ34" s="685"/>
      <c r="DA34" s="691"/>
      <c r="DB34" s="690"/>
      <c r="DC34" s="685"/>
      <c r="DD34" s="685"/>
      <c r="DE34" s="685"/>
      <c r="DF34" s="691"/>
      <c r="DG34" s="690"/>
      <c r="DH34" s="685"/>
      <c r="DI34" s="685"/>
      <c r="DJ34" s="685"/>
      <c r="DK34" s="691"/>
      <c r="DL34" s="690"/>
      <c r="DM34" s="685"/>
      <c r="DN34" s="685"/>
      <c r="DO34" s="685"/>
      <c r="DP34" s="691"/>
      <c r="DQ34" s="690"/>
      <c r="DR34" s="685"/>
      <c r="DS34" s="685"/>
      <c r="DT34" s="685"/>
      <c r="DU34" s="691"/>
      <c r="DV34" s="678"/>
      <c r="DW34" s="679"/>
      <c r="DX34" s="679"/>
      <c r="DY34" s="679"/>
      <c r="DZ34" s="692"/>
      <c r="EA34" s="48"/>
    </row>
    <row r="35" spans="1:131" ht="26.25" customHeight="1" x14ac:dyDescent="0.2">
      <c r="A35" s="54">
        <v>8</v>
      </c>
      <c r="B35" s="678"/>
      <c r="C35" s="679"/>
      <c r="D35" s="679"/>
      <c r="E35" s="679"/>
      <c r="F35" s="679"/>
      <c r="G35" s="679"/>
      <c r="H35" s="679"/>
      <c r="I35" s="679"/>
      <c r="J35" s="679"/>
      <c r="K35" s="679"/>
      <c r="L35" s="679"/>
      <c r="M35" s="679"/>
      <c r="N35" s="679"/>
      <c r="O35" s="679"/>
      <c r="P35" s="680"/>
      <c r="Q35" s="681"/>
      <c r="R35" s="682"/>
      <c r="S35" s="682"/>
      <c r="T35" s="682"/>
      <c r="U35" s="682"/>
      <c r="V35" s="682"/>
      <c r="W35" s="682"/>
      <c r="X35" s="682"/>
      <c r="Y35" s="682"/>
      <c r="Z35" s="682"/>
      <c r="AA35" s="682"/>
      <c r="AB35" s="682"/>
      <c r="AC35" s="682"/>
      <c r="AD35" s="682"/>
      <c r="AE35" s="683"/>
      <c r="AF35" s="684"/>
      <c r="AG35" s="685"/>
      <c r="AH35" s="685"/>
      <c r="AI35" s="685"/>
      <c r="AJ35" s="686"/>
      <c r="AK35" s="687"/>
      <c r="AL35" s="682"/>
      <c r="AM35" s="682"/>
      <c r="AN35" s="682"/>
      <c r="AO35" s="682"/>
      <c r="AP35" s="682"/>
      <c r="AQ35" s="682"/>
      <c r="AR35" s="682"/>
      <c r="AS35" s="682"/>
      <c r="AT35" s="682"/>
      <c r="AU35" s="682"/>
      <c r="AV35" s="682"/>
      <c r="AW35" s="682"/>
      <c r="AX35" s="682"/>
      <c r="AY35" s="682"/>
      <c r="AZ35" s="726"/>
      <c r="BA35" s="726"/>
      <c r="BB35" s="726"/>
      <c r="BC35" s="726"/>
      <c r="BD35" s="726"/>
      <c r="BE35" s="688"/>
      <c r="BF35" s="688"/>
      <c r="BG35" s="688"/>
      <c r="BH35" s="688"/>
      <c r="BI35" s="689"/>
      <c r="BJ35" s="56"/>
      <c r="BK35" s="56"/>
      <c r="BL35" s="56"/>
      <c r="BM35" s="56"/>
      <c r="BN35" s="56"/>
      <c r="BO35" s="55"/>
      <c r="BP35" s="55"/>
      <c r="BQ35" s="52">
        <v>29</v>
      </c>
      <c r="BR35" s="72"/>
      <c r="BS35" s="678"/>
      <c r="BT35" s="679"/>
      <c r="BU35" s="679"/>
      <c r="BV35" s="679"/>
      <c r="BW35" s="679"/>
      <c r="BX35" s="679"/>
      <c r="BY35" s="679"/>
      <c r="BZ35" s="679"/>
      <c r="CA35" s="679"/>
      <c r="CB35" s="679"/>
      <c r="CC35" s="679"/>
      <c r="CD35" s="679"/>
      <c r="CE35" s="679"/>
      <c r="CF35" s="679"/>
      <c r="CG35" s="680"/>
      <c r="CH35" s="690"/>
      <c r="CI35" s="685"/>
      <c r="CJ35" s="685"/>
      <c r="CK35" s="685"/>
      <c r="CL35" s="691"/>
      <c r="CM35" s="690"/>
      <c r="CN35" s="685"/>
      <c r="CO35" s="685"/>
      <c r="CP35" s="685"/>
      <c r="CQ35" s="691"/>
      <c r="CR35" s="690"/>
      <c r="CS35" s="685"/>
      <c r="CT35" s="685"/>
      <c r="CU35" s="685"/>
      <c r="CV35" s="691"/>
      <c r="CW35" s="690"/>
      <c r="CX35" s="685"/>
      <c r="CY35" s="685"/>
      <c r="CZ35" s="685"/>
      <c r="DA35" s="691"/>
      <c r="DB35" s="690"/>
      <c r="DC35" s="685"/>
      <c r="DD35" s="685"/>
      <c r="DE35" s="685"/>
      <c r="DF35" s="691"/>
      <c r="DG35" s="690"/>
      <c r="DH35" s="685"/>
      <c r="DI35" s="685"/>
      <c r="DJ35" s="685"/>
      <c r="DK35" s="691"/>
      <c r="DL35" s="690"/>
      <c r="DM35" s="685"/>
      <c r="DN35" s="685"/>
      <c r="DO35" s="685"/>
      <c r="DP35" s="691"/>
      <c r="DQ35" s="690"/>
      <c r="DR35" s="685"/>
      <c r="DS35" s="685"/>
      <c r="DT35" s="685"/>
      <c r="DU35" s="691"/>
      <c r="DV35" s="678"/>
      <c r="DW35" s="679"/>
      <c r="DX35" s="679"/>
      <c r="DY35" s="679"/>
      <c r="DZ35" s="692"/>
      <c r="EA35" s="48"/>
    </row>
    <row r="36" spans="1:131" ht="26.25" customHeight="1" x14ac:dyDescent="0.2">
      <c r="A36" s="54">
        <v>9</v>
      </c>
      <c r="B36" s="678"/>
      <c r="C36" s="679"/>
      <c r="D36" s="679"/>
      <c r="E36" s="679"/>
      <c r="F36" s="679"/>
      <c r="G36" s="679"/>
      <c r="H36" s="679"/>
      <c r="I36" s="679"/>
      <c r="J36" s="679"/>
      <c r="K36" s="679"/>
      <c r="L36" s="679"/>
      <c r="M36" s="679"/>
      <c r="N36" s="679"/>
      <c r="O36" s="679"/>
      <c r="P36" s="680"/>
      <c r="Q36" s="681"/>
      <c r="R36" s="682"/>
      <c r="S36" s="682"/>
      <c r="T36" s="682"/>
      <c r="U36" s="682"/>
      <c r="V36" s="682"/>
      <c r="W36" s="682"/>
      <c r="X36" s="682"/>
      <c r="Y36" s="682"/>
      <c r="Z36" s="682"/>
      <c r="AA36" s="682"/>
      <c r="AB36" s="682"/>
      <c r="AC36" s="682"/>
      <c r="AD36" s="682"/>
      <c r="AE36" s="683"/>
      <c r="AF36" s="684"/>
      <c r="AG36" s="685"/>
      <c r="AH36" s="685"/>
      <c r="AI36" s="685"/>
      <c r="AJ36" s="686"/>
      <c r="AK36" s="687"/>
      <c r="AL36" s="682"/>
      <c r="AM36" s="682"/>
      <c r="AN36" s="682"/>
      <c r="AO36" s="682"/>
      <c r="AP36" s="682"/>
      <c r="AQ36" s="682"/>
      <c r="AR36" s="682"/>
      <c r="AS36" s="682"/>
      <c r="AT36" s="682"/>
      <c r="AU36" s="682"/>
      <c r="AV36" s="682"/>
      <c r="AW36" s="682"/>
      <c r="AX36" s="682"/>
      <c r="AY36" s="682"/>
      <c r="AZ36" s="726"/>
      <c r="BA36" s="726"/>
      <c r="BB36" s="726"/>
      <c r="BC36" s="726"/>
      <c r="BD36" s="726"/>
      <c r="BE36" s="688"/>
      <c r="BF36" s="688"/>
      <c r="BG36" s="688"/>
      <c r="BH36" s="688"/>
      <c r="BI36" s="689"/>
      <c r="BJ36" s="56"/>
      <c r="BK36" s="56"/>
      <c r="BL36" s="56"/>
      <c r="BM36" s="56"/>
      <c r="BN36" s="56"/>
      <c r="BO36" s="55"/>
      <c r="BP36" s="55"/>
      <c r="BQ36" s="52">
        <v>30</v>
      </c>
      <c r="BR36" s="72"/>
      <c r="BS36" s="678"/>
      <c r="BT36" s="679"/>
      <c r="BU36" s="679"/>
      <c r="BV36" s="679"/>
      <c r="BW36" s="679"/>
      <c r="BX36" s="679"/>
      <c r="BY36" s="679"/>
      <c r="BZ36" s="679"/>
      <c r="CA36" s="679"/>
      <c r="CB36" s="679"/>
      <c r="CC36" s="679"/>
      <c r="CD36" s="679"/>
      <c r="CE36" s="679"/>
      <c r="CF36" s="679"/>
      <c r="CG36" s="680"/>
      <c r="CH36" s="690"/>
      <c r="CI36" s="685"/>
      <c r="CJ36" s="685"/>
      <c r="CK36" s="685"/>
      <c r="CL36" s="691"/>
      <c r="CM36" s="690"/>
      <c r="CN36" s="685"/>
      <c r="CO36" s="685"/>
      <c r="CP36" s="685"/>
      <c r="CQ36" s="691"/>
      <c r="CR36" s="690"/>
      <c r="CS36" s="685"/>
      <c r="CT36" s="685"/>
      <c r="CU36" s="685"/>
      <c r="CV36" s="691"/>
      <c r="CW36" s="690"/>
      <c r="CX36" s="685"/>
      <c r="CY36" s="685"/>
      <c r="CZ36" s="685"/>
      <c r="DA36" s="691"/>
      <c r="DB36" s="690"/>
      <c r="DC36" s="685"/>
      <c r="DD36" s="685"/>
      <c r="DE36" s="685"/>
      <c r="DF36" s="691"/>
      <c r="DG36" s="690"/>
      <c r="DH36" s="685"/>
      <c r="DI36" s="685"/>
      <c r="DJ36" s="685"/>
      <c r="DK36" s="691"/>
      <c r="DL36" s="690"/>
      <c r="DM36" s="685"/>
      <c r="DN36" s="685"/>
      <c r="DO36" s="685"/>
      <c r="DP36" s="691"/>
      <c r="DQ36" s="690"/>
      <c r="DR36" s="685"/>
      <c r="DS36" s="685"/>
      <c r="DT36" s="685"/>
      <c r="DU36" s="691"/>
      <c r="DV36" s="678"/>
      <c r="DW36" s="679"/>
      <c r="DX36" s="679"/>
      <c r="DY36" s="679"/>
      <c r="DZ36" s="692"/>
      <c r="EA36" s="48"/>
    </row>
    <row r="37" spans="1:131" ht="26.25" customHeight="1" x14ac:dyDescent="0.2">
      <c r="A37" s="54">
        <v>10</v>
      </c>
      <c r="B37" s="678"/>
      <c r="C37" s="679"/>
      <c r="D37" s="679"/>
      <c r="E37" s="679"/>
      <c r="F37" s="679"/>
      <c r="G37" s="679"/>
      <c r="H37" s="679"/>
      <c r="I37" s="679"/>
      <c r="J37" s="679"/>
      <c r="K37" s="679"/>
      <c r="L37" s="679"/>
      <c r="M37" s="679"/>
      <c r="N37" s="679"/>
      <c r="O37" s="679"/>
      <c r="P37" s="680"/>
      <c r="Q37" s="681"/>
      <c r="R37" s="682"/>
      <c r="S37" s="682"/>
      <c r="T37" s="682"/>
      <c r="U37" s="682"/>
      <c r="V37" s="682"/>
      <c r="W37" s="682"/>
      <c r="X37" s="682"/>
      <c r="Y37" s="682"/>
      <c r="Z37" s="682"/>
      <c r="AA37" s="682"/>
      <c r="AB37" s="682"/>
      <c r="AC37" s="682"/>
      <c r="AD37" s="682"/>
      <c r="AE37" s="683"/>
      <c r="AF37" s="684"/>
      <c r="AG37" s="685"/>
      <c r="AH37" s="685"/>
      <c r="AI37" s="685"/>
      <c r="AJ37" s="686"/>
      <c r="AK37" s="687"/>
      <c r="AL37" s="682"/>
      <c r="AM37" s="682"/>
      <c r="AN37" s="682"/>
      <c r="AO37" s="682"/>
      <c r="AP37" s="682"/>
      <c r="AQ37" s="682"/>
      <c r="AR37" s="682"/>
      <c r="AS37" s="682"/>
      <c r="AT37" s="682"/>
      <c r="AU37" s="682"/>
      <c r="AV37" s="682"/>
      <c r="AW37" s="682"/>
      <c r="AX37" s="682"/>
      <c r="AY37" s="682"/>
      <c r="AZ37" s="726"/>
      <c r="BA37" s="726"/>
      <c r="BB37" s="726"/>
      <c r="BC37" s="726"/>
      <c r="BD37" s="726"/>
      <c r="BE37" s="688"/>
      <c r="BF37" s="688"/>
      <c r="BG37" s="688"/>
      <c r="BH37" s="688"/>
      <c r="BI37" s="689"/>
      <c r="BJ37" s="56"/>
      <c r="BK37" s="56"/>
      <c r="BL37" s="56"/>
      <c r="BM37" s="56"/>
      <c r="BN37" s="56"/>
      <c r="BO37" s="55"/>
      <c r="BP37" s="55"/>
      <c r="BQ37" s="52">
        <v>31</v>
      </c>
      <c r="BR37" s="72"/>
      <c r="BS37" s="678"/>
      <c r="BT37" s="679"/>
      <c r="BU37" s="679"/>
      <c r="BV37" s="679"/>
      <c r="BW37" s="679"/>
      <c r="BX37" s="679"/>
      <c r="BY37" s="679"/>
      <c r="BZ37" s="679"/>
      <c r="CA37" s="679"/>
      <c r="CB37" s="679"/>
      <c r="CC37" s="679"/>
      <c r="CD37" s="679"/>
      <c r="CE37" s="679"/>
      <c r="CF37" s="679"/>
      <c r="CG37" s="680"/>
      <c r="CH37" s="690"/>
      <c r="CI37" s="685"/>
      <c r="CJ37" s="685"/>
      <c r="CK37" s="685"/>
      <c r="CL37" s="691"/>
      <c r="CM37" s="690"/>
      <c r="CN37" s="685"/>
      <c r="CO37" s="685"/>
      <c r="CP37" s="685"/>
      <c r="CQ37" s="691"/>
      <c r="CR37" s="690"/>
      <c r="CS37" s="685"/>
      <c r="CT37" s="685"/>
      <c r="CU37" s="685"/>
      <c r="CV37" s="691"/>
      <c r="CW37" s="690"/>
      <c r="CX37" s="685"/>
      <c r="CY37" s="685"/>
      <c r="CZ37" s="685"/>
      <c r="DA37" s="691"/>
      <c r="DB37" s="690"/>
      <c r="DC37" s="685"/>
      <c r="DD37" s="685"/>
      <c r="DE37" s="685"/>
      <c r="DF37" s="691"/>
      <c r="DG37" s="690"/>
      <c r="DH37" s="685"/>
      <c r="DI37" s="685"/>
      <c r="DJ37" s="685"/>
      <c r="DK37" s="691"/>
      <c r="DL37" s="690"/>
      <c r="DM37" s="685"/>
      <c r="DN37" s="685"/>
      <c r="DO37" s="685"/>
      <c r="DP37" s="691"/>
      <c r="DQ37" s="690"/>
      <c r="DR37" s="685"/>
      <c r="DS37" s="685"/>
      <c r="DT37" s="685"/>
      <c r="DU37" s="691"/>
      <c r="DV37" s="678"/>
      <c r="DW37" s="679"/>
      <c r="DX37" s="679"/>
      <c r="DY37" s="679"/>
      <c r="DZ37" s="692"/>
      <c r="EA37" s="48"/>
    </row>
    <row r="38" spans="1:131" ht="26.25" customHeight="1" x14ac:dyDescent="0.2">
      <c r="A38" s="54">
        <v>11</v>
      </c>
      <c r="B38" s="678"/>
      <c r="C38" s="679"/>
      <c r="D38" s="679"/>
      <c r="E38" s="679"/>
      <c r="F38" s="679"/>
      <c r="G38" s="679"/>
      <c r="H38" s="679"/>
      <c r="I38" s="679"/>
      <c r="J38" s="679"/>
      <c r="K38" s="679"/>
      <c r="L38" s="679"/>
      <c r="M38" s="679"/>
      <c r="N38" s="679"/>
      <c r="O38" s="679"/>
      <c r="P38" s="680"/>
      <c r="Q38" s="681"/>
      <c r="R38" s="682"/>
      <c r="S38" s="682"/>
      <c r="T38" s="682"/>
      <c r="U38" s="682"/>
      <c r="V38" s="682"/>
      <c r="W38" s="682"/>
      <c r="X38" s="682"/>
      <c r="Y38" s="682"/>
      <c r="Z38" s="682"/>
      <c r="AA38" s="682"/>
      <c r="AB38" s="682"/>
      <c r="AC38" s="682"/>
      <c r="AD38" s="682"/>
      <c r="AE38" s="683"/>
      <c r="AF38" s="684"/>
      <c r="AG38" s="685"/>
      <c r="AH38" s="685"/>
      <c r="AI38" s="685"/>
      <c r="AJ38" s="686"/>
      <c r="AK38" s="687"/>
      <c r="AL38" s="682"/>
      <c r="AM38" s="682"/>
      <c r="AN38" s="682"/>
      <c r="AO38" s="682"/>
      <c r="AP38" s="682"/>
      <c r="AQ38" s="682"/>
      <c r="AR38" s="682"/>
      <c r="AS38" s="682"/>
      <c r="AT38" s="682"/>
      <c r="AU38" s="682"/>
      <c r="AV38" s="682"/>
      <c r="AW38" s="682"/>
      <c r="AX38" s="682"/>
      <c r="AY38" s="682"/>
      <c r="AZ38" s="726"/>
      <c r="BA38" s="726"/>
      <c r="BB38" s="726"/>
      <c r="BC38" s="726"/>
      <c r="BD38" s="726"/>
      <c r="BE38" s="688"/>
      <c r="BF38" s="688"/>
      <c r="BG38" s="688"/>
      <c r="BH38" s="688"/>
      <c r="BI38" s="689"/>
      <c r="BJ38" s="56"/>
      <c r="BK38" s="56"/>
      <c r="BL38" s="56"/>
      <c r="BM38" s="56"/>
      <c r="BN38" s="56"/>
      <c r="BO38" s="55"/>
      <c r="BP38" s="55"/>
      <c r="BQ38" s="52">
        <v>32</v>
      </c>
      <c r="BR38" s="72"/>
      <c r="BS38" s="678"/>
      <c r="BT38" s="679"/>
      <c r="BU38" s="679"/>
      <c r="BV38" s="679"/>
      <c r="BW38" s="679"/>
      <c r="BX38" s="679"/>
      <c r="BY38" s="679"/>
      <c r="BZ38" s="679"/>
      <c r="CA38" s="679"/>
      <c r="CB38" s="679"/>
      <c r="CC38" s="679"/>
      <c r="CD38" s="679"/>
      <c r="CE38" s="679"/>
      <c r="CF38" s="679"/>
      <c r="CG38" s="680"/>
      <c r="CH38" s="690"/>
      <c r="CI38" s="685"/>
      <c r="CJ38" s="685"/>
      <c r="CK38" s="685"/>
      <c r="CL38" s="691"/>
      <c r="CM38" s="690"/>
      <c r="CN38" s="685"/>
      <c r="CO38" s="685"/>
      <c r="CP38" s="685"/>
      <c r="CQ38" s="691"/>
      <c r="CR38" s="690"/>
      <c r="CS38" s="685"/>
      <c r="CT38" s="685"/>
      <c r="CU38" s="685"/>
      <c r="CV38" s="691"/>
      <c r="CW38" s="690"/>
      <c r="CX38" s="685"/>
      <c r="CY38" s="685"/>
      <c r="CZ38" s="685"/>
      <c r="DA38" s="691"/>
      <c r="DB38" s="690"/>
      <c r="DC38" s="685"/>
      <c r="DD38" s="685"/>
      <c r="DE38" s="685"/>
      <c r="DF38" s="691"/>
      <c r="DG38" s="690"/>
      <c r="DH38" s="685"/>
      <c r="DI38" s="685"/>
      <c r="DJ38" s="685"/>
      <c r="DK38" s="691"/>
      <c r="DL38" s="690"/>
      <c r="DM38" s="685"/>
      <c r="DN38" s="685"/>
      <c r="DO38" s="685"/>
      <c r="DP38" s="691"/>
      <c r="DQ38" s="690"/>
      <c r="DR38" s="685"/>
      <c r="DS38" s="685"/>
      <c r="DT38" s="685"/>
      <c r="DU38" s="691"/>
      <c r="DV38" s="678"/>
      <c r="DW38" s="679"/>
      <c r="DX38" s="679"/>
      <c r="DY38" s="679"/>
      <c r="DZ38" s="692"/>
      <c r="EA38" s="48"/>
    </row>
    <row r="39" spans="1:131" ht="26.25" customHeight="1" x14ac:dyDescent="0.2">
      <c r="A39" s="54">
        <v>12</v>
      </c>
      <c r="B39" s="678"/>
      <c r="C39" s="679"/>
      <c r="D39" s="679"/>
      <c r="E39" s="679"/>
      <c r="F39" s="679"/>
      <c r="G39" s="679"/>
      <c r="H39" s="679"/>
      <c r="I39" s="679"/>
      <c r="J39" s="679"/>
      <c r="K39" s="679"/>
      <c r="L39" s="679"/>
      <c r="M39" s="679"/>
      <c r="N39" s="679"/>
      <c r="O39" s="679"/>
      <c r="P39" s="680"/>
      <c r="Q39" s="681"/>
      <c r="R39" s="682"/>
      <c r="S39" s="682"/>
      <c r="T39" s="682"/>
      <c r="U39" s="682"/>
      <c r="V39" s="682"/>
      <c r="W39" s="682"/>
      <c r="X39" s="682"/>
      <c r="Y39" s="682"/>
      <c r="Z39" s="682"/>
      <c r="AA39" s="682"/>
      <c r="AB39" s="682"/>
      <c r="AC39" s="682"/>
      <c r="AD39" s="682"/>
      <c r="AE39" s="683"/>
      <c r="AF39" s="684"/>
      <c r="AG39" s="685"/>
      <c r="AH39" s="685"/>
      <c r="AI39" s="685"/>
      <c r="AJ39" s="686"/>
      <c r="AK39" s="687"/>
      <c r="AL39" s="682"/>
      <c r="AM39" s="682"/>
      <c r="AN39" s="682"/>
      <c r="AO39" s="682"/>
      <c r="AP39" s="682"/>
      <c r="AQ39" s="682"/>
      <c r="AR39" s="682"/>
      <c r="AS39" s="682"/>
      <c r="AT39" s="682"/>
      <c r="AU39" s="682"/>
      <c r="AV39" s="682"/>
      <c r="AW39" s="682"/>
      <c r="AX39" s="682"/>
      <c r="AY39" s="682"/>
      <c r="AZ39" s="726"/>
      <c r="BA39" s="726"/>
      <c r="BB39" s="726"/>
      <c r="BC39" s="726"/>
      <c r="BD39" s="726"/>
      <c r="BE39" s="688"/>
      <c r="BF39" s="688"/>
      <c r="BG39" s="688"/>
      <c r="BH39" s="688"/>
      <c r="BI39" s="689"/>
      <c r="BJ39" s="56"/>
      <c r="BK39" s="56"/>
      <c r="BL39" s="56"/>
      <c r="BM39" s="56"/>
      <c r="BN39" s="56"/>
      <c r="BO39" s="55"/>
      <c r="BP39" s="55"/>
      <c r="BQ39" s="52">
        <v>33</v>
      </c>
      <c r="BR39" s="72"/>
      <c r="BS39" s="678"/>
      <c r="BT39" s="679"/>
      <c r="BU39" s="679"/>
      <c r="BV39" s="679"/>
      <c r="BW39" s="679"/>
      <c r="BX39" s="679"/>
      <c r="BY39" s="679"/>
      <c r="BZ39" s="679"/>
      <c r="CA39" s="679"/>
      <c r="CB39" s="679"/>
      <c r="CC39" s="679"/>
      <c r="CD39" s="679"/>
      <c r="CE39" s="679"/>
      <c r="CF39" s="679"/>
      <c r="CG39" s="680"/>
      <c r="CH39" s="690"/>
      <c r="CI39" s="685"/>
      <c r="CJ39" s="685"/>
      <c r="CK39" s="685"/>
      <c r="CL39" s="691"/>
      <c r="CM39" s="690"/>
      <c r="CN39" s="685"/>
      <c r="CO39" s="685"/>
      <c r="CP39" s="685"/>
      <c r="CQ39" s="691"/>
      <c r="CR39" s="690"/>
      <c r="CS39" s="685"/>
      <c r="CT39" s="685"/>
      <c r="CU39" s="685"/>
      <c r="CV39" s="691"/>
      <c r="CW39" s="690"/>
      <c r="CX39" s="685"/>
      <c r="CY39" s="685"/>
      <c r="CZ39" s="685"/>
      <c r="DA39" s="691"/>
      <c r="DB39" s="690"/>
      <c r="DC39" s="685"/>
      <c r="DD39" s="685"/>
      <c r="DE39" s="685"/>
      <c r="DF39" s="691"/>
      <c r="DG39" s="690"/>
      <c r="DH39" s="685"/>
      <c r="DI39" s="685"/>
      <c r="DJ39" s="685"/>
      <c r="DK39" s="691"/>
      <c r="DL39" s="690"/>
      <c r="DM39" s="685"/>
      <c r="DN39" s="685"/>
      <c r="DO39" s="685"/>
      <c r="DP39" s="691"/>
      <c r="DQ39" s="690"/>
      <c r="DR39" s="685"/>
      <c r="DS39" s="685"/>
      <c r="DT39" s="685"/>
      <c r="DU39" s="691"/>
      <c r="DV39" s="678"/>
      <c r="DW39" s="679"/>
      <c r="DX39" s="679"/>
      <c r="DY39" s="679"/>
      <c r="DZ39" s="692"/>
      <c r="EA39" s="48"/>
    </row>
    <row r="40" spans="1:131" ht="26.25" customHeight="1" x14ac:dyDescent="0.2">
      <c r="A40" s="52">
        <v>13</v>
      </c>
      <c r="B40" s="678"/>
      <c r="C40" s="679"/>
      <c r="D40" s="679"/>
      <c r="E40" s="679"/>
      <c r="F40" s="679"/>
      <c r="G40" s="679"/>
      <c r="H40" s="679"/>
      <c r="I40" s="679"/>
      <c r="J40" s="679"/>
      <c r="K40" s="679"/>
      <c r="L40" s="679"/>
      <c r="M40" s="679"/>
      <c r="N40" s="679"/>
      <c r="O40" s="679"/>
      <c r="P40" s="680"/>
      <c r="Q40" s="681"/>
      <c r="R40" s="682"/>
      <c r="S40" s="682"/>
      <c r="T40" s="682"/>
      <c r="U40" s="682"/>
      <c r="V40" s="682"/>
      <c r="W40" s="682"/>
      <c r="X40" s="682"/>
      <c r="Y40" s="682"/>
      <c r="Z40" s="682"/>
      <c r="AA40" s="682"/>
      <c r="AB40" s="682"/>
      <c r="AC40" s="682"/>
      <c r="AD40" s="682"/>
      <c r="AE40" s="683"/>
      <c r="AF40" s="684"/>
      <c r="AG40" s="685"/>
      <c r="AH40" s="685"/>
      <c r="AI40" s="685"/>
      <c r="AJ40" s="686"/>
      <c r="AK40" s="687"/>
      <c r="AL40" s="682"/>
      <c r="AM40" s="682"/>
      <c r="AN40" s="682"/>
      <c r="AO40" s="682"/>
      <c r="AP40" s="682"/>
      <c r="AQ40" s="682"/>
      <c r="AR40" s="682"/>
      <c r="AS40" s="682"/>
      <c r="AT40" s="682"/>
      <c r="AU40" s="682"/>
      <c r="AV40" s="682"/>
      <c r="AW40" s="682"/>
      <c r="AX40" s="682"/>
      <c r="AY40" s="682"/>
      <c r="AZ40" s="726"/>
      <c r="BA40" s="726"/>
      <c r="BB40" s="726"/>
      <c r="BC40" s="726"/>
      <c r="BD40" s="726"/>
      <c r="BE40" s="688"/>
      <c r="BF40" s="688"/>
      <c r="BG40" s="688"/>
      <c r="BH40" s="688"/>
      <c r="BI40" s="689"/>
      <c r="BJ40" s="56"/>
      <c r="BK40" s="56"/>
      <c r="BL40" s="56"/>
      <c r="BM40" s="56"/>
      <c r="BN40" s="56"/>
      <c r="BO40" s="55"/>
      <c r="BP40" s="55"/>
      <c r="BQ40" s="52">
        <v>34</v>
      </c>
      <c r="BR40" s="72"/>
      <c r="BS40" s="678"/>
      <c r="BT40" s="679"/>
      <c r="BU40" s="679"/>
      <c r="BV40" s="679"/>
      <c r="BW40" s="679"/>
      <c r="BX40" s="679"/>
      <c r="BY40" s="679"/>
      <c r="BZ40" s="679"/>
      <c r="CA40" s="679"/>
      <c r="CB40" s="679"/>
      <c r="CC40" s="679"/>
      <c r="CD40" s="679"/>
      <c r="CE40" s="679"/>
      <c r="CF40" s="679"/>
      <c r="CG40" s="680"/>
      <c r="CH40" s="690"/>
      <c r="CI40" s="685"/>
      <c r="CJ40" s="685"/>
      <c r="CK40" s="685"/>
      <c r="CL40" s="691"/>
      <c r="CM40" s="690"/>
      <c r="CN40" s="685"/>
      <c r="CO40" s="685"/>
      <c r="CP40" s="685"/>
      <c r="CQ40" s="691"/>
      <c r="CR40" s="690"/>
      <c r="CS40" s="685"/>
      <c r="CT40" s="685"/>
      <c r="CU40" s="685"/>
      <c r="CV40" s="691"/>
      <c r="CW40" s="690"/>
      <c r="CX40" s="685"/>
      <c r="CY40" s="685"/>
      <c r="CZ40" s="685"/>
      <c r="DA40" s="691"/>
      <c r="DB40" s="690"/>
      <c r="DC40" s="685"/>
      <c r="DD40" s="685"/>
      <c r="DE40" s="685"/>
      <c r="DF40" s="691"/>
      <c r="DG40" s="690"/>
      <c r="DH40" s="685"/>
      <c r="DI40" s="685"/>
      <c r="DJ40" s="685"/>
      <c r="DK40" s="691"/>
      <c r="DL40" s="690"/>
      <c r="DM40" s="685"/>
      <c r="DN40" s="685"/>
      <c r="DO40" s="685"/>
      <c r="DP40" s="691"/>
      <c r="DQ40" s="690"/>
      <c r="DR40" s="685"/>
      <c r="DS40" s="685"/>
      <c r="DT40" s="685"/>
      <c r="DU40" s="691"/>
      <c r="DV40" s="678"/>
      <c r="DW40" s="679"/>
      <c r="DX40" s="679"/>
      <c r="DY40" s="679"/>
      <c r="DZ40" s="692"/>
      <c r="EA40" s="48"/>
    </row>
    <row r="41" spans="1:131" ht="26.25" customHeight="1" x14ac:dyDescent="0.2">
      <c r="A41" s="52">
        <v>14</v>
      </c>
      <c r="B41" s="678"/>
      <c r="C41" s="679"/>
      <c r="D41" s="679"/>
      <c r="E41" s="679"/>
      <c r="F41" s="679"/>
      <c r="G41" s="679"/>
      <c r="H41" s="679"/>
      <c r="I41" s="679"/>
      <c r="J41" s="679"/>
      <c r="K41" s="679"/>
      <c r="L41" s="679"/>
      <c r="M41" s="679"/>
      <c r="N41" s="679"/>
      <c r="O41" s="679"/>
      <c r="P41" s="680"/>
      <c r="Q41" s="681"/>
      <c r="R41" s="682"/>
      <c r="S41" s="682"/>
      <c r="T41" s="682"/>
      <c r="U41" s="682"/>
      <c r="V41" s="682"/>
      <c r="W41" s="682"/>
      <c r="X41" s="682"/>
      <c r="Y41" s="682"/>
      <c r="Z41" s="682"/>
      <c r="AA41" s="682"/>
      <c r="AB41" s="682"/>
      <c r="AC41" s="682"/>
      <c r="AD41" s="682"/>
      <c r="AE41" s="683"/>
      <c r="AF41" s="684"/>
      <c r="AG41" s="685"/>
      <c r="AH41" s="685"/>
      <c r="AI41" s="685"/>
      <c r="AJ41" s="686"/>
      <c r="AK41" s="687"/>
      <c r="AL41" s="682"/>
      <c r="AM41" s="682"/>
      <c r="AN41" s="682"/>
      <c r="AO41" s="682"/>
      <c r="AP41" s="682"/>
      <c r="AQ41" s="682"/>
      <c r="AR41" s="682"/>
      <c r="AS41" s="682"/>
      <c r="AT41" s="682"/>
      <c r="AU41" s="682"/>
      <c r="AV41" s="682"/>
      <c r="AW41" s="682"/>
      <c r="AX41" s="682"/>
      <c r="AY41" s="682"/>
      <c r="AZ41" s="726"/>
      <c r="BA41" s="726"/>
      <c r="BB41" s="726"/>
      <c r="BC41" s="726"/>
      <c r="BD41" s="726"/>
      <c r="BE41" s="688"/>
      <c r="BF41" s="688"/>
      <c r="BG41" s="688"/>
      <c r="BH41" s="688"/>
      <c r="BI41" s="689"/>
      <c r="BJ41" s="56"/>
      <c r="BK41" s="56"/>
      <c r="BL41" s="56"/>
      <c r="BM41" s="56"/>
      <c r="BN41" s="56"/>
      <c r="BO41" s="55"/>
      <c r="BP41" s="55"/>
      <c r="BQ41" s="52">
        <v>35</v>
      </c>
      <c r="BR41" s="72"/>
      <c r="BS41" s="678"/>
      <c r="BT41" s="679"/>
      <c r="BU41" s="679"/>
      <c r="BV41" s="679"/>
      <c r="BW41" s="679"/>
      <c r="BX41" s="679"/>
      <c r="BY41" s="679"/>
      <c r="BZ41" s="679"/>
      <c r="CA41" s="679"/>
      <c r="CB41" s="679"/>
      <c r="CC41" s="679"/>
      <c r="CD41" s="679"/>
      <c r="CE41" s="679"/>
      <c r="CF41" s="679"/>
      <c r="CG41" s="680"/>
      <c r="CH41" s="690"/>
      <c r="CI41" s="685"/>
      <c r="CJ41" s="685"/>
      <c r="CK41" s="685"/>
      <c r="CL41" s="691"/>
      <c r="CM41" s="690"/>
      <c r="CN41" s="685"/>
      <c r="CO41" s="685"/>
      <c r="CP41" s="685"/>
      <c r="CQ41" s="691"/>
      <c r="CR41" s="690"/>
      <c r="CS41" s="685"/>
      <c r="CT41" s="685"/>
      <c r="CU41" s="685"/>
      <c r="CV41" s="691"/>
      <c r="CW41" s="690"/>
      <c r="CX41" s="685"/>
      <c r="CY41" s="685"/>
      <c r="CZ41" s="685"/>
      <c r="DA41" s="691"/>
      <c r="DB41" s="690"/>
      <c r="DC41" s="685"/>
      <c r="DD41" s="685"/>
      <c r="DE41" s="685"/>
      <c r="DF41" s="691"/>
      <c r="DG41" s="690"/>
      <c r="DH41" s="685"/>
      <c r="DI41" s="685"/>
      <c r="DJ41" s="685"/>
      <c r="DK41" s="691"/>
      <c r="DL41" s="690"/>
      <c r="DM41" s="685"/>
      <c r="DN41" s="685"/>
      <c r="DO41" s="685"/>
      <c r="DP41" s="691"/>
      <c r="DQ41" s="690"/>
      <c r="DR41" s="685"/>
      <c r="DS41" s="685"/>
      <c r="DT41" s="685"/>
      <c r="DU41" s="691"/>
      <c r="DV41" s="678"/>
      <c r="DW41" s="679"/>
      <c r="DX41" s="679"/>
      <c r="DY41" s="679"/>
      <c r="DZ41" s="692"/>
      <c r="EA41" s="48"/>
    </row>
    <row r="42" spans="1:131" ht="26.25" customHeight="1" x14ac:dyDescent="0.2">
      <c r="A42" s="52">
        <v>15</v>
      </c>
      <c r="B42" s="678"/>
      <c r="C42" s="679"/>
      <c r="D42" s="679"/>
      <c r="E42" s="679"/>
      <c r="F42" s="679"/>
      <c r="G42" s="679"/>
      <c r="H42" s="679"/>
      <c r="I42" s="679"/>
      <c r="J42" s="679"/>
      <c r="K42" s="679"/>
      <c r="L42" s="679"/>
      <c r="M42" s="679"/>
      <c r="N42" s="679"/>
      <c r="O42" s="679"/>
      <c r="P42" s="680"/>
      <c r="Q42" s="681"/>
      <c r="R42" s="682"/>
      <c r="S42" s="682"/>
      <c r="T42" s="682"/>
      <c r="U42" s="682"/>
      <c r="V42" s="682"/>
      <c r="W42" s="682"/>
      <c r="X42" s="682"/>
      <c r="Y42" s="682"/>
      <c r="Z42" s="682"/>
      <c r="AA42" s="682"/>
      <c r="AB42" s="682"/>
      <c r="AC42" s="682"/>
      <c r="AD42" s="682"/>
      <c r="AE42" s="683"/>
      <c r="AF42" s="684"/>
      <c r="AG42" s="685"/>
      <c r="AH42" s="685"/>
      <c r="AI42" s="685"/>
      <c r="AJ42" s="686"/>
      <c r="AK42" s="687"/>
      <c r="AL42" s="682"/>
      <c r="AM42" s="682"/>
      <c r="AN42" s="682"/>
      <c r="AO42" s="682"/>
      <c r="AP42" s="682"/>
      <c r="AQ42" s="682"/>
      <c r="AR42" s="682"/>
      <c r="AS42" s="682"/>
      <c r="AT42" s="682"/>
      <c r="AU42" s="682"/>
      <c r="AV42" s="682"/>
      <c r="AW42" s="682"/>
      <c r="AX42" s="682"/>
      <c r="AY42" s="682"/>
      <c r="AZ42" s="726"/>
      <c r="BA42" s="726"/>
      <c r="BB42" s="726"/>
      <c r="BC42" s="726"/>
      <c r="BD42" s="726"/>
      <c r="BE42" s="688"/>
      <c r="BF42" s="688"/>
      <c r="BG42" s="688"/>
      <c r="BH42" s="688"/>
      <c r="BI42" s="689"/>
      <c r="BJ42" s="56"/>
      <c r="BK42" s="56"/>
      <c r="BL42" s="56"/>
      <c r="BM42" s="56"/>
      <c r="BN42" s="56"/>
      <c r="BO42" s="55"/>
      <c r="BP42" s="55"/>
      <c r="BQ42" s="52">
        <v>36</v>
      </c>
      <c r="BR42" s="72"/>
      <c r="BS42" s="678"/>
      <c r="BT42" s="679"/>
      <c r="BU42" s="679"/>
      <c r="BV42" s="679"/>
      <c r="BW42" s="679"/>
      <c r="BX42" s="679"/>
      <c r="BY42" s="679"/>
      <c r="BZ42" s="679"/>
      <c r="CA42" s="679"/>
      <c r="CB42" s="679"/>
      <c r="CC42" s="679"/>
      <c r="CD42" s="679"/>
      <c r="CE42" s="679"/>
      <c r="CF42" s="679"/>
      <c r="CG42" s="680"/>
      <c r="CH42" s="690"/>
      <c r="CI42" s="685"/>
      <c r="CJ42" s="685"/>
      <c r="CK42" s="685"/>
      <c r="CL42" s="691"/>
      <c r="CM42" s="690"/>
      <c r="CN42" s="685"/>
      <c r="CO42" s="685"/>
      <c r="CP42" s="685"/>
      <c r="CQ42" s="691"/>
      <c r="CR42" s="690"/>
      <c r="CS42" s="685"/>
      <c r="CT42" s="685"/>
      <c r="CU42" s="685"/>
      <c r="CV42" s="691"/>
      <c r="CW42" s="690"/>
      <c r="CX42" s="685"/>
      <c r="CY42" s="685"/>
      <c r="CZ42" s="685"/>
      <c r="DA42" s="691"/>
      <c r="DB42" s="690"/>
      <c r="DC42" s="685"/>
      <c r="DD42" s="685"/>
      <c r="DE42" s="685"/>
      <c r="DF42" s="691"/>
      <c r="DG42" s="690"/>
      <c r="DH42" s="685"/>
      <c r="DI42" s="685"/>
      <c r="DJ42" s="685"/>
      <c r="DK42" s="691"/>
      <c r="DL42" s="690"/>
      <c r="DM42" s="685"/>
      <c r="DN42" s="685"/>
      <c r="DO42" s="685"/>
      <c r="DP42" s="691"/>
      <c r="DQ42" s="690"/>
      <c r="DR42" s="685"/>
      <c r="DS42" s="685"/>
      <c r="DT42" s="685"/>
      <c r="DU42" s="691"/>
      <c r="DV42" s="678"/>
      <c r="DW42" s="679"/>
      <c r="DX42" s="679"/>
      <c r="DY42" s="679"/>
      <c r="DZ42" s="692"/>
      <c r="EA42" s="48"/>
    </row>
    <row r="43" spans="1:131" ht="26.25" customHeight="1" x14ac:dyDescent="0.2">
      <c r="A43" s="52">
        <v>16</v>
      </c>
      <c r="B43" s="678"/>
      <c r="C43" s="679"/>
      <c r="D43" s="679"/>
      <c r="E43" s="679"/>
      <c r="F43" s="679"/>
      <c r="G43" s="679"/>
      <c r="H43" s="679"/>
      <c r="I43" s="679"/>
      <c r="J43" s="679"/>
      <c r="K43" s="679"/>
      <c r="L43" s="679"/>
      <c r="M43" s="679"/>
      <c r="N43" s="679"/>
      <c r="O43" s="679"/>
      <c r="P43" s="680"/>
      <c r="Q43" s="681"/>
      <c r="R43" s="682"/>
      <c r="S43" s="682"/>
      <c r="T43" s="682"/>
      <c r="U43" s="682"/>
      <c r="V43" s="682"/>
      <c r="W43" s="682"/>
      <c r="X43" s="682"/>
      <c r="Y43" s="682"/>
      <c r="Z43" s="682"/>
      <c r="AA43" s="682"/>
      <c r="AB43" s="682"/>
      <c r="AC43" s="682"/>
      <c r="AD43" s="682"/>
      <c r="AE43" s="683"/>
      <c r="AF43" s="684"/>
      <c r="AG43" s="685"/>
      <c r="AH43" s="685"/>
      <c r="AI43" s="685"/>
      <c r="AJ43" s="686"/>
      <c r="AK43" s="687"/>
      <c r="AL43" s="682"/>
      <c r="AM43" s="682"/>
      <c r="AN43" s="682"/>
      <c r="AO43" s="682"/>
      <c r="AP43" s="682"/>
      <c r="AQ43" s="682"/>
      <c r="AR43" s="682"/>
      <c r="AS43" s="682"/>
      <c r="AT43" s="682"/>
      <c r="AU43" s="682"/>
      <c r="AV43" s="682"/>
      <c r="AW43" s="682"/>
      <c r="AX43" s="682"/>
      <c r="AY43" s="682"/>
      <c r="AZ43" s="726"/>
      <c r="BA43" s="726"/>
      <c r="BB43" s="726"/>
      <c r="BC43" s="726"/>
      <c r="BD43" s="726"/>
      <c r="BE43" s="688"/>
      <c r="BF43" s="688"/>
      <c r="BG43" s="688"/>
      <c r="BH43" s="688"/>
      <c r="BI43" s="689"/>
      <c r="BJ43" s="56"/>
      <c r="BK43" s="56"/>
      <c r="BL43" s="56"/>
      <c r="BM43" s="56"/>
      <c r="BN43" s="56"/>
      <c r="BO43" s="55"/>
      <c r="BP43" s="55"/>
      <c r="BQ43" s="52">
        <v>37</v>
      </c>
      <c r="BR43" s="72"/>
      <c r="BS43" s="678"/>
      <c r="BT43" s="679"/>
      <c r="BU43" s="679"/>
      <c r="BV43" s="679"/>
      <c r="BW43" s="679"/>
      <c r="BX43" s="679"/>
      <c r="BY43" s="679"/>
      <c r="BZ43" s="679"/>
      <c r="CA43" s="679"/>
      <c r="CB43" s="679"/>
      <c r="CC43" s="679"/>
      <c r="CD43" s="679"/>
      <c r="CE43" s="679"/>
      <c r="CF43" s="679"/>
      <c r="CG43" s="680"/>
      <c r="CH43" s="690"/>
      <c r="CI43" s="685"/>
      <c r="CJ43" s="685"/>
      <c r="CK43" s="685"/>
      <c r="CL43" s="691"/>
      <c r="CM43" s="690"/>
      <c r="CN43" s="685"/>
      <c r="CO43" s="685"/>
      <c r="CP43" s="685"/>
      <c r="CQ43" s="691"/>
      <c r="CR43" s="690"/>
      <c r="CS43" s="685"/>
      <c r="CT43" s="685"/>
      <c r="CU43" s="685"/>
      <c r="CV43" s="691"/>
      <c r="CW43" s="690"/>
      <c r="CX43" s="685"/>
      <c r="CY43" s="685"/>
      <c r="CZ43" s="685"/>
      <c r="DA43" s="691"/>
      <c r="DB43" s="690"/>
      <c r="DC43" s="685"/>
      <c r="DD43" s="685"/>
      <c r="DE43" s="685"/>
      <c r="DF43" s="691"/>
      <c r="DG43" s="690"/>
      <c r="DH43" s="685"/>
      <c r="DI43" s="685"/>
      <c r="DJ43" s="685"/>
      <c r="DK43" s="691"/>
      <c r="DL43" s="690"/>
      <c r="DM43" s="685"/>
      <c r="DN43" s="685"/>
      <c r="DO43" s="685"/>
      <c r="DP43" s="691"/>
      <c r="DQ43" s="690"/>
      <c r="DR43" s="685"/>
      <c r="DS43" s="685"/>
      <c r="DT43" s="685"/>
      <c r="DU43" s="691"/>
      <c r="DV43" s="678"/>
      <c r="DW43" s="679"/>
      <c r="DX43" s="679"/>
      <c r="DY43" s="679"/>
      <c r="DZ43" s="692"/>
      <c r="EA43" s="48"/>
    </row>
    <row r="44" spans="1:131" ht="26.25" customHeight="1" x14ac:dyDescent="0.2">
      <c r="A44" s="52">
        <v>17</v>
      </c>
      <c r="B44" s="678"/>
      <c r="C44" s="679"/>
      <c r="D44" s="679"/>
      <c r="E44" s="679"/>
      <c r="F44" s="679"/>
      <c r="G44" s="679"/>
      <c r="H44" s="679"/>
      <c r="I44" s="679"/>
      <c r="J44" s="679"/>
      <c r="K44" s="679"/>
      <c r="L44" s="679"/>
      <c r="M44" s="679"/>
      <c r="N44" s="679"/>
      <c r="O44" s="679"/>
      <c r="P44" s="680"/>
      <c r="Q44" s="681"/>
      <c r="R44" s="682"/>
      <c r="S44" s="682"/>
      <c r="T44" s="682"/>
      <c r="U44" s="682"/>
      <c r="V44" s="682"/>
      <c r="W44" s="682"/>
      <c r="X44" s="682"/>
      <c r="Y44" s="682"/>
      <c r="Z44" s="682"/>
      <c r="AA44" s="682"/>
      <c r="AB44" s="682"/>
      <c r="AC44" s="682"/>
      <c r="AD44" s="682"/>
      <c r="AE44" s="683"/>
      <c r="AF44" s="684"/>
      <c r="AG44" s="685"/>
      <c r="AH44" s="685"/>
      <c r="AI44" s="685"/>
      <c r="AJ44" s="686"/>
      <c r="AK44" s="687"/>
      <c r="AL44" s="682"/>
      <c r="AM44" s="682"/>
      <c r="AN44" s="682"/>
      <c r="AO44" s="682"/>
      <c r="AP44" s="682"/>
      <c r="AQ44" s="682"/>
      <c r="AR44" s="682"/>
      <c r="AS44" s="682"/>
      <c r="AT44" s="682"/>
      <c r="AU44" s="682"/>
      <c r="AV44" s="682"/>
      <c r="AW44" s="682"/>
      <c r="AX44" s="682"/>
      <c r="AY44" s="682"/>
      <c r="AZ44" s="726"/>
      <c r="BA44" s="726"/>
      <c r="BB44" s="726"/>
      <c r="BC44" s="726"/>
      <c r="BD44" s="726"/>
      <c r="BE44" s="688"/>
      <c r="BF44" s="688"/>
      <c r="BG44" s="688"/>
      <c r="BH44" s="688"/>
      <c r="BI44" s="689"/>
      <c r="BJ44" s="56"/>
      <c r="BK44" s="56"/>
      <c r="BL44" s="56"/>
      <c r="BM44" s="56"/>
      <c r="BN44" s="56"/>
      <c r="BO44" s="55"/>
      <c r="BP44" s="55"/>
      <c r="BQ44" s="52">
        <v>38</v>
      </c>
      <c r="BR44" s="72"/>
      <c r="BS44" s="678"/>
      <c r="BT44" s="679"/>
      <c r="BU44" s="679"/>
      <c r="BV44" s="679"/>
      <c r="BW44" s="679"/>
      <c r="BX44" s="679"/>
      <c r="BY44" s="679"/>
      <c r="BZ44" s="679"/>
      <c r="CA44" s="679"/>
      <c r="CB44" s="679"/>
      <c r="CC44" s="679"/>
      <c r="CD44" s="679"/>
      <c r="CE44" s="679"/>
      <c r="CF44" s="679"/>
      <c r="CG44" s="680"/>
      <c r="CH44" s="690"/>
      <c r="CI44" s="685"/>
      <c r="CJ44" s="685"/>
      <c r="CK44" s="685"/>
      <c r="CL44" s="691"/>
      <c r="CM44" s="690"/>
      <c r="CN44" s="685"/>
      <c r="CO44" s="685"/>
      <c r="CP44" s="685"/>
      <c r="CQ44" s="691"/>
      <c r="CR44" s="690"/>
      <c r="CS44" s="685"/>
      <c r="CT44" s="685"/>
      <c r="CU44" s="685"/>
      <c r="CV44" s="691"/>
      <c r="CW44" s="690"/>
      <c r="CX44" s="685"/>
      <c r="CY44" s="685"/>
      <c r="CZ44" s="685"/>
      <c r="DA44" s="691"/>
      <c r="DB44" s="690"/>
      <c r="DC44" s="685"/>
      <c r="DD44" s="685"/>
      <c r="DE44" s="685"/>
      <c r="DF44" s="691"/>
      <c r="DG44" s="690"/>
      <c r="DH44" s="685"/>
      <c r="DI44" s="685"/>
      <c r="DJ44" s="685"/>
      <c r="DK44" s="691"/>
      <c r="DL44" s="690"/>
      <c r="DM44" s="685"/>
      <c r="DN44" s="685"/>
      <c r="DO44" s="685"/>
      <c r="DP44" s="691"/>
      <c r="DQ44" s="690"/>
      <c r="DR44" s="685"/>
      <c r="DS44" s="685"/>
      <c r="DT44" s="685"/>
      <c r="DU44" s="691"/>
      <c r="DV44" s="678"/>
      <c r="DW44" s="679"/>
      <c r="DX44" s="679"/>
      <c r="DY44" s="679"/>
      <c r="DZ44" s="692"/>
      <c r="EA44" s="48"/>
    </row>
    <row r="45" spans="1:131" ht="26.25" customHeight="1" x14ac:dyDescent="0.2">
      <c r="A45" s="52">
        <v>18</v>
      </c>
      <c r="B45" s="678"/>
      <c r="C45" s="679"/>
      <c r="D45" s="679"/>
      <c r="E45" s="679"/>
      <c r="F45" s="679"/>
      <c r="G45" s="679"/>
      <c r="H45" s="679"/>
      <c r="I45" s="679"/>
      <c r="J45" s="679"/>
      <c r="K45" s="679"/>
      <c r="L45" s="679"/>
      <c r="M45" s="679"/>
      <c r="N45" s="679"/>
      <c r="O45" s="679"/>
      <c r="P45" s="680"/>
      <c r="Q45" s="681"/>
      <c r="R45" s="682"/>
      <c r="S45" s="682"/>
      <c r="T45" s="682"/>
      <c r="U45" s="682"/>
      <c r="V45" s="682"/>
      <c r="W45" s="682"/>
      <c r="X45" s="682"/>
      <c r="Y45" s="682"/>
      <c r="Z45" s="682"/>
      <c r="AA45" s="682"/>
      <c r="AB45" s="682"/>
      <c r="AC45" s="682"/>
      <c r="AD45" s="682"/>
      <c r="AE45" s="683"/>
      <c r="AF45" s="684"/>
      <c r="AG45" s="685"/>
      <c r="AH45" s="685"/>
      <c r="AI45" s="685"/>
      <c r="AJ45" s="686"/>
      <c r="AK45" s="687"/>
      <c r="AL45" s="682"/>
      <c r="AM45" s="682"/>
      <c r="AN45" s="682"/>
      <c r="AO45" s="682"/>
      <c r="AP45" s="682"/>
      <c r="AQ45" s="682"/>
      <c r="AR45" s="682"/>
      <c r="AS45" s="682"/>
      <c r="AT45" s="682"/>
      <c r="AU45" s="682"/>
      <c r="AV45" s="682"/>
      <c r="AW45" s="682"/>
      <c r="AX45" s="682"/>
      <c r="AY45" s="682"/>
      <c r="AZ45" s="726"/>
      <c r="BA45" s="726"/>
      <c r="BB45" s="726"/>
      <c r="BC45" s="726"/>
      <c r="BD45" s="726"/>
      <c r="BE45" s="688"/>
      <c r="BF45" s="688"/>
      <c r="BG45" s="688"/>
      <c r="BH45" s="688"/>
      <c r="BI45" s="689"/>
      <c r="BJ45" s="56"/>
      <c r="BK45" s="56"/>
      <c r="BL45" s="56"/>
      <c r="BM45" s="56"/>
      <c r="BN45" s="56"/>
      <c r="BO45" s="55"/>
      <c r="BP45" s="55"/>
      <c r="BQ45" s="52">
        <v>39</v>
      </c>
      <c r="BR45" s="72"/>
      <c r="BS45" s="678"/>
      <c r="BT45" s="679"/>
      <c r="BU45" s="679"/>
      <c r="BV45" s="679"/>
      <c r="BW45" s="679"/>
      <c r="BX45" s="679"/>
      <c r="BY45" s="679"/>
      <c r="BZ45" s="679"/>
      <c r="CA45" s="679"/>
      <c r="CB45" s="679"/>
      <c r="CC45" s="679"/>
      <c r="CD45" s="679"/>
      <c r="CE45" s="679"/>
      <c r="CF45" s="679"/>
      <c r="CG45" s="680"/>
      <c r="CH45" s="690"/>
      <c r="CI45" s="685"/>
      <c r="CJ45" s="685"/>
      <c r="CK45" s="685"/>
      <c r="CL45" s="691"/>
      <c r="CM45" s="690"/>
      <c r="CN45" s="685"/>
      <c r="CO45" s="685"/>
      <c r="CP45" s="685"/>
      <c r="CQ45" s="691"/>
      <c r="CR45" s="690"/>
      <c r="CS45" s="685"/>
      <c r="CT45" s="685"/>
      <c r="CU45" s="685"/>
      <c r="CV45" s="691"/>
      <c r="CW45" s="690"/>
      <c r="CX45" s="685"/>
      <c r="CY45" s="685"/>
      <c r="CZ45" s="685"/>
      <c r="DA45" s="691"/>
      <c r="DB45" s="690"/>
      <c r="DC45" s="685"/>
      <c r="DD45" s="685"/>
      <c r="DE45" s="685"/>
      <c r="DF45" s="691"/>
      <c r="DG45" s="690"/>
      <c r="DH45" s="685"/>
      <c r="DI45" s="685"/>
      <c r="DJ45" s="685"/>
      <c r="DK45" s="691"/>
      <c r="DL45" s="690"/>
      <c r="DM45" s="685"/>
      <c r="DN45" s="685"/>
      <c r="DO45" s="685"/>
      <c r="DP45" s="691"/>
      <c r="DQ45" s="690"/>
      <c r="DR45" s="685"/>
      <c r="DS45" s="685"/>
      <c r="DT45" s="685"/>
      <c r="DU45" s="691"/>
      <c r="DV45" s="678"/>
      <c r="DW45" s="679"/>
      <c r="DX45" s="679"/>
      <c r="DY45" s="679"/>
      <c r="DZ45" s="692"/>
      <c r="EA45" s="48"/>
    </row>
    <row r="46" spans="1:131" ht="26.25" customHeight="1" x14ac:dyDescent="0.2">
      <c r="A46" s="52">
        <v>19</v>
      </c>
      <c r="B46" s="678"/>
      <c r="C46" s="679"/>
      <c r="D46" s="679"/>
      <c r="E46" s="679"/>
      <c r="F46" s="679"/>
      <c r="G46" s="679"/>
      <c r="H46" s="679"/>
      <c r="I46" s="679"/>
      <c r="J46" s="679"/>
      <c r="K46" s="679"/>
      <c r="L46" s="679"/>
      <c r="M46" s="679"/>
      <c r="N46" s="679"/>
      <c r="O46" s="679"/>
      <c r="P46" s="680"/>
      <c r="Q46" s="681"/>
      <c r="R46" s="682"/>
      <c r="S46" s="682"/>
      <c r="T46" s="682"/>
      <c r="U46" s="682"/>
      <c r="V46" s="682"/>
      <c r="W46" s="682"/>
      <c r="X46" s="682"/>
      <c r="Y46" s="682"/>
      <c r="Z46" s="682"/>
      <c r="AA46" s="682"/>
      <c r="AB46" s="682"/>
      <c r="AC46" s="682"/>
      <c r="AD46" s="682"/>
      <c r="AE46" s="683"/>
      <c r="AF46" s="684"/>
      <c r="AG46" s="685"/>
      <c r="AH46" s="685"/>
      <c r="AI46" s="685"/>
      <c r="AJ46" s="686"/>
      <c r="AK46" s="687"/>
      <c r="AL46" s="682"/>
      <c r="AM46" s="682"/>
      <c r="AN46" s="682"/>
      <c r="AO46" s="682"/>
      <c r="AP46" s="682"/>
      <c r="AQ46" s="682"/>
      <c r="AR46" s="682"/>
      <c r="AS46" s="682"/>
      <c r="AT46" s="682"/>
      <c r="AU46" s="682"/>
      <c r="AV46" s="682"/>
      <c r="AW46" s="682"/>
      <c r="AX46" s="682"/>
      <c r="AY46" s="682"/>
      <c r="AZ46" s="726"/>
      <c r="BA46" s="726"/>
      <c r="BB46" s="726"/>
      <c r="BC46" s="726"/>
      <c r="BD46" s="726"/>
      <c r="BE46" s="688"/>
      <c r="BF46" s="688"/>
      <c r="BG46" s="688"/>
      <c r="BH46" s="688"/>
      <c r="BI46" s="689"/>
      <c r="BJ46" s="56"/>
      <c r="BK46" s="56"/>
      <c r="BL46" s="56"/>
      <c r="BM46" s="56"/>
      <c r="BN46" s="56"/>
      <c r="BO46" s="55"/>
      <c r="BP46" s="55"/>
      <c r="BQ46" s="52">
        <v>40</v>
      </c>
      <c r="BR46" s="72"/>
      <c r="BS46" s="678"/>
      <c r="BT46" s="679"/>
      <c r="BU46" s="679"/>
      <c r="BV46" s="679"/>
      <c r="BW46" s="679"/>
      <c r="BX46" s="679"/>
      <c r="BY46" s="679"/>
      <c r="BZ46" s="679"/>
      <c r="CA46" s="679"/>
      <c r="CB46" s="679"/>
      <c r="CC46" s="679"/>
      <c r="CD46" s="679"/>
      <c r="CE46" s="679"/>
      <c r="CF46" s="679"/>
      <c r="CG46" s="680"/>
      <c r="CH46" s="690"/>
      <c r="CI46" s="685"/>
      <c r="CJ46" s="685"/>
      <c r="CK46" s="685"/>
      <c r="CL46" s="691"/>
      <c r="CM46" s="690"/>
      <c r="CN46" s="685"/>
      <c r="CO46" s="685"/>
      <c r="CP46" s="685"/>
      <c r="CQ46" s="691"/>
      <c r="CR46" s="690"/>
      <c r="CS46" s="685"/>
      <c r="CT46" s="685"/>
      <c r="CU46" s="685"/>
      <c r="CV46" s="691"/>
      <c r="CW46" s="690"/>
      <c r="CX46" s="685"/>
      <c r="CY46" s="685"/>
      <c r="CZ46" s="685"/>
      <c r="DA46" s="691"/>
      <c r="DB46" s="690"/>
      <c r="DC46" s="685"/>
      <c r="DD46" s="685"/>
      <c r="DE46" s="685"/>
      <c r="DF46" s="691"/>
      <c r="DG46" s="690"/>
      <c r="DH46" s="685"/>
      <c r="DI46" s="685"/>
      <c r="DJ46" s="685"/>
      <c r="DK46" s="691"/>
      <c r="DL46" s="690"/>
      <c r="DM46" s="685"/>
      <c r="DN46" s="685"/>
      <c r="DO46" s="685"/>
      <c r="DP46" s="691"/>
      <c r="DQ46" s="690"/>
      <c r="DR46" s="685"/>
      <c r="DS46" s="685"/>
      <c r="DT46" s="685"/>
      <c r="DU46" s="691"/>
      <c r="DV46" s="678"/>
      <c r="DW46" s="679"/>
      <c r="DX46" s="679"/>
      <c r="DY46" s="679"/>
      <c r="DZ46" s="692"/>
      <c r="EA46" s="48"/>
    </row>
    <row r="47" spans="1:131" ht="26.25" customHeight="1" x14ac:dyDescent="0.2">
      <c r="A47" s="52">
        <v>20</v>
      </c>
      <c r="B47" s="678"/>
      <c r="C47" s="679"/>
      <c r="D47" s="679"/>
      <c r="E47" s="679"/>
      <c r="F47" s="679"/>
      <c r="G47" s="679"/>
      <c r="H47" s="679"/>
      <c r="I47" s="679"/>
      <c r="J47" s="679"/>
      <c r="K47" s="679"/>
      <c r="L47" s="679"/>
      <c r="M47" s="679"/>
      <c r="N47" s="679"/>
      <c r="O47" s="679"/>
      <c r="P47" s="680"/>
      <c r="Q47" s="681"/>
      <c r="R47" s="682"/>
      <c r="S47" s="682"/>
      <c r="T47" s="682"/>
      <c r="U47" s="682"/>
      <c r="V47" s="682"/>
      <c r="W47" s="682"/>
      <c r="X47" s="682"/>
      <c r="Y47" s="682"/>
      <c r="Z47" s="682"/>
      <c r="AA47" s="682"/>
      <c r="AB47" s="682"/>
      <c r="AC47" s="682"/>
      <c r="AD47" s="682"/>
      <c r="AE47" s="683"/>
      <c r="AF47" s="684"/>
      <c r="AG47" s="685"/>
      <c r="AH47" s="685"/>
      <c r="AI47" s="685"/>
      <c r="AJ47" s="686"/>
      <c r="AK47" s="687"/>
      <c r="AL47" s="682"/>
      <c r="AM47" s="682"/>
      <c r="AN47" s="682"/>
      <c r="AO47" s="682"/>
      <c r="AP47" s="682"/>
      <c r="AQ47" s="682"/>
      <c r="AR47" s="682"/>
      <c r="AS47" s="682"/>
      <c r="AT47" s="682"/>
      <c r="AU47" s="682"/>
      <c r="AV47" s="682"/>
      <c r="AW47" s="682"/>
      <c r="AX47" s="682"/>
      <c r="AY47" s="682"/>
      <c r="AZ47" s="726"/>
      <c r="BA47" s="726"/>
      <c r="BB47" s="726"/>
      <c r="BC47" s="726"/>
      <c r="BD47" s="726"/>
      <c r="BE47" s="688"/>
      <c r="BF47" s="688"/>
      <c r="BG47" s="688"/>
      <c r="BH47" s="688"/>
      <c r="BI47" s="689"/>
      <c r="BJ47" s="56"/>
      <c r="BK47" s="56"/>
      <c r="BL47" s="56"/>
      <c r="BM47" s="56"/>
      <c r="BN47" s="56"/>
      <c r="BO47" s="55"/>
      <c r="BP47" s="55"/>
      <c r="BQ47" s="52">
        <v>41</v>
      </c>
      <c r="BR47" s="72"/>
      <c r="BS47" s="678"/>
      <c r="BT47" s="679"/>
      <c r="BU47" s="679"/>
      <c r="BV47" s="679"/>
      <c r="BW47" s="679"/>
      <c r="BX47" s="679"/>
      <c r="BY47" s="679"/>
      <c r="BZ47" s="679"/>
      <c r="CA47" s="679"/>
      <c r="CB47" s="679"/>
      <c r="CC47" s="679"/>
      <c r="CD47" s="679"/>
      <c r="CE47" s="679"/>
      <c r="CF47" s="679"/>
      <c r="CG47" s="680"/>
      <c r="CH47" s="690"/>
      <c r="CI47" s="685"/>
      <c r="CJ47" s="685"/>
      <c r="CK47" s="685"/>
      <c r="CL47" s="691"/>
      <c r="CM47" s="690"/>
      <c r="CN47" s="685"/>
      <c r="CO47" s="685"/>
      <c r="CP47" s="685"/>
      <c r="CQ47" s="691"/>
      <c r="CR47" s="690"/>
      <c r="CS47" s="685"/>
      <c r="CT47" s="685"/>
      <c r="CU47" s="685"/>
      <c r="CV47" s="691"/>
      <c r="CW47" s="690"/>
      <c r="CX47" s="685"/>
      <c r="CY47" s="685"/>
      <c r="CZ47" s="685"/>
      <c r="DA47" s="691"/>
      <c r="DB47" s="690"/>
      <c r="DC47" s="685"/>
      <c r="DD47" s="685"/>
      <c r="DE47" s="685"/>
      <c r="DF47" s="691"/>
      <c r="DG47" s="690"/>
      <c r="DH47" s="685"/>
      <c r="DI47" s="685"/>
      <c r="DJ47" s="685"/>
      <c r="DK47" s="691"/>
      <c r="DL47" s="690"/>
      <c r="DM47" s="685"/>
      <c r="DN47" s="685"/>
      <c r="DO47" s="685"/>
      <c r="DP47" s="691"/>
      <c r="DQ47" s="690"/>
      <c r="DR47" s="685"/>
      <c r="DS47" s="685"/>
      <c r="DT47" s="685"/>
      <c r="DU47" s="691"/>
      <c r="DV47" s="678"/>
      <c r="DW47" s="679"/>
      <c r="DX47" s="679"/>
      <c r="DY47" s="679"/>
      <c r="DZ47" s="692"/>
      <c r="EA47" s="48"/>
    </row>
    <row r="48" spans="1:131" ht="26.25" customHeight="1" x14ac:dyDescent="0.2">
      <c r="A48" s="52">
        <v>21</v>
      </c>
      <c r="B48" s="678"/>
      <c r="C48" s="679"/>
      <c r="D48" s="679"/>
      <c r="E48" s="679"/>
      <c r="F48" s="679"/>
      <c r="G48" s="679"/>
      <c r="H48" s="679"/>
      <c r="I48" s="679"/>
      <c r="J48" s="679"/>
      <c r="K48" s="679"/>
      <c r="L48" s="679"/>
      <c r="M48" s="679"/>
      <c r="N48" s="679"/>
      <c r="O48" s="679"/>
      <c r="P48" s="680"/>
      <c r="Q48" s="681"/>
      <c r="R48" s="682"/>
      <c r="S48" s="682"/>
      <c r="T48" s="682"/>
      <c r="U48" s="682"/>
      <c r="V48" s="682"/>
      <c r="W48" s="682"/>
      <c r="X48" s="682"/>
      <c r="Y48" s="682"/>
      <c r="Z48" s="682"/>
      <c r="AA48" s="682"/>
      <c r="AB48" s="682"/>
      <c r="AC48" s="682"/>
      <c r="AD48" s="682"/>
      <c r="AE48" s="683"/>
      <c r="AF48" s="684"/>
      <c r="AG48" s="685"/>
      <c r="AH48" s="685"/>
      <c r="AI48" s="685"/>
      <c r="AJ48" s="686"/>
      <c r="AK48" s="687"/>
      <c r="AL48" s="682"/>
      <c r="AM48" s="682"/>
      <c r="AN48" s="682"/>
      <c r="AO48" s="682"/>
      <c r="AP48" s="682"/>
      <c r="AQ48" s="682"/>
      <c r="AR48" s="682"/>
      <c r="AS48" s="682"/>
      <c r="AT48" s="682"/>
      <c r="AU48" s="682"/>
      <c r="AV48" s="682"/>
      <c r="AW48" s="682"/>
      <c r="AX48" s="682"/>
      <c r="AY48" s="682"/>
      <c r="AZ48" s="726"/>
      <c r="BA48" s="726"/>
      <c r="BB48" s="726"/>
      <c r="BC48" s="726"/>
      <c r="BD48" s="726"/>
      <c r="BE48" s="688"/>
      <c r="BF48" s="688"/>
      <c r="BG48" s="688"/>
      <c r="BH48" s="688"/>
      <c r="BI48" s="689"/>
      <c r="BJ48" s="56"/>
      <c r="BK48" s="56"/>
      <c r="BL48" s="56"/>
      <c r="BM48" s="56"/>
      <c r="BN48" s="56"/>
      <c r="BO48" s="55"/>
      <c r="BP48" s="55"/>
      <c r="BQ48" s="52">
        <v>42</v>
      </c>
      <c r="BR48" s="72"/>
      <c r="BS48" s="678"/>
      <c r="BT48" s="679"/>
      <c r="BU48" s="679"/>
      <c r="BV48" s="679"/>
      <c r="BW48" s="679"/>
      <c r="BX48" s="679"/>
      <c r="BY48" s="679"/>
      <c r="BZ48" s="679"/>
      <c r="CA48" s="679"/>
      <c r="CB48" s="679"/>
      <c r="CC48" s="679"/>
      <c r="CD48" s="679"/>
      <c r="CE48" s="679"/>
      <c r="CF48" s="679"/>
      <c r="CG48" s="680"/>
      <c r="CH48" s="690"/>
      <c r="CI48" s="685"/>
      <c r="CJ48" s="685"/>
      <c r="CK48" s="685"/>
      <c r="CL48" s="691"/>
      <c r="CM48" s="690"/>
      <c r="CN48" s="685"/>
      <c r="CO48" s="685"/>
      <c r="CP48" s="685"/>
      <c r="CQ48" s="691"/>
      <c r="CR48" s="690"/>
      <c r="CS48" s="685"/>
      <c r="CT48" s="685"/>
      <c r="CU48" s="685"/>
      <c r="CV48" s="691"/>
      <c r="CW48" s="690"/>
      <c r="CX48" s="685"/>
      <c r="CY48" s="685"/>
      <c r="CZ48" s="685"/>
      <c r="DA48" s="691"/>
      <c r="DB48" s="690"/>
      <c r="DC48" s="685"/>
      <c r="DD48" s="685"/>
      <c r="DE48" s="685"/>
      <c r="DF48" s="691"/>
      <c r="DG48" s="690"/>
      <c r="DH48" s="685"/>
      <c r="DI48" s="685"/>
      <c r="DJ48" s="685"/>
      <c r="DK48" s="691"/>
      <c r="DL48" s="690"/>
      <c r="DM48" s="685"/>
      <c r="DN48" s="685"/>
      <c r="DO48" s="685"/>
      <c r="DP48" s="691"/>
      <c r="DQ48" s="690"/>
      <c r="DR48" s="685"/>
      <c r="DS48" s="685"/>
      <c r="DT48" s="685"/>
      <c r="DU48" s="691"/>
      <c r="DV48" s="678"/>
      <c r="DW48" s="679"/>
      <c r="DX48" s="679"/>
      <c r="DY48" s="679"/>
      <c r="DZ48" s="692"/>
      <c r="EA48" s="48"/>
    </row>
    <row r="49" spans="1:131" ht="26.25" customHeight="1" x14ac:dyDescent="0.2">
      <c r="A49" s="52">
        <v>22</v>
      </c>
      <c r="B49" s="678"/>
      <c r="C49" s="679"/>
      <c r="D49" s="679"/>
      <c r="E49" s="679"/>
      <c r="F49" s="679"/>
      <c r="G49" s="679"/>
      <c r="H49" s="679"/>
      <c r="I49" s="679"/>
      <c r="J49" s="679"/>
      <c r="K49" s="679"/>
      <c r="L49" s="679"/>
      <c r="M49" s="679"/>
      <c r="N49" s="679"/>
      <c r="O49" s="679"/>
      <c r="P49" s="680"/>
      <c r="Q49" s="681"/>
      <c r="R49" s="682"/>
      <c r="S49" s="682"/>
      <c r="T49" s="682"/>
      <c r="U49" s="682"/>
      <c r="V49" s="682"/>
      <c r="W49" s="682"/>
      <c r="X49" s="682"/>
      <c r="Y49" s="682"/>
      <c r="Z49" s="682"/>
      <c r="AA49" s="682"/>
      <c r="AB49" s="682"/>
      <c r="AC49" s="682"/>
      <c r="AD49" s="682"/>
      <c r="AE49" s="683"/>
      <c r="AF49" s="684"/>
      <c r="AG49" s="685"/>
      <c r="AH49" s="685"/>
      <c r="AI49" s="685"/>
      <c r="AJ49" s="686"/>
      <c r="AK49" s="687"/>
      <c r="AL49" s="682"/>
      <c r="AM49" s="682"/>
      <c r="AN49" s="682"/>
      <c r="AO49" s="682"/>
      <c r="AP49" s="682"/>
      <c r="AQ49" s="682"/>
      <c r="AR49" s="682"/>
      <c r="AS49" s="682"/>
      <c r="AT49" s="682"/>
      <c r="AU49" s="682"/>
      <c r="AV49" s="682"/>
      <c r="AW49" s="682"/>
      <c r="AX49" s="682"/>
      <c r="AY49" s="682"/>
      <c r="AZ49" s="726"/>
      <c r="BA49" s="726"/>
      <c r="BB49" s="726"/>
      <c r="BC49" s="726"/>
      <c r="BD49" s="726"/>
      <c r="BE49" s="688"/>
      <c r="BF49" s="688"/>
      <c r="BG49" s="688"/>
      <c r="BH49" s="688"/>
      <c r="BI49" s="689"/>
      <c r="BJ49" s="56"/>
      <c r="BK49" s="56"/>
      <c r="BL49" s="56"/>
      <c r="BM49" s="56"/>
      <c r="BN49" s="56"/>
      <c r="BO49" s="55"/>
      <c r="BP49" s="55"/>
      <c r="BQ49" s="52">
        <v>43</v>
      </c>
      <c r="BR49" s="72"/>
      <c r="BS49" s="678"/>
      <c r="BT49" s="679"/>
      <c r="BU49" s="679"/>
      <c r="BV49" s="679"/>
      <c r="BW49" s="679"/>
      <c r="BX49" s="679"/>
      <c r="BY49" s="679"/>
      <c r="BZ49" s="679"/>
      <c r="CA49" s="679"/>
      <c r="CB49" s="679"/>
      <c r="CC49" s="679"/>
      <c r="CD49" s="679"/>
      <c r="CE49" s="679"/>
      <c r="CF49" s="679"/>
      <c r="CG49" s="680"/>
      <c r="CH49" s="690"/>
      <c r="CI49" s="685"/>
      <c r="CJ49" s="685"/>
      <c r="CK49" s="685"/>
      <c r="CL49" s="691"/>
      <c r="CM49" s="690"/>
      <c r="CN49" s="685"/>
      <c r="CO49" s="685"/>
      <c r="CP49" s="685"/>
      <c r="CQ49" s="691"/>
      <c r="CR49" s="690"/>
      <c r="CS49" s="685"/>
      <c r="CT49" s="685"/>
      <c r="CU49" s="685"/>
      <c r="CV49" s="691"/>
      <c r="CW49" s="690"/>
      <c r="CX49" s="685"/>
      <c r="CY49" s="685"/>
      <c r="CZ49" s="685"/>
      <c r="DA49" s="691"/>
      <c r="DB49" s="690"/>
      <c r="DC49" s="685"/>
      <c r="DD49" s="685"/>
      <c r="DE49" s="685"/>
      <c r="DF49" s="691"/>
      <c r="DG49" s="690"/>
      <c r="DH49" s="685"/>
      <c r="DI49" s="685"/>
      <c r="DJ49" s="685"/>
      <c r="DK49" s="691"/>
      <c r="DL49" s="690"/>
      <c r="DM49" s="685"/>
      <c r="DN49" s="685"/>
      <c r="DO49" s="685"/>
      <c r="DP49" s="691"/>
      <c r="DQ49" s="690"/>
      <c r="DR49" s="685"/>
      <c r="DS49" s="685"/>
      <c r="DT49" s="685"/>
      <c r="DU49" s="691"/>
      <c r="DV49" s="678"/>
      <c r="DW49" s="679"/>
      <c r="DX49" s="679"/>
      <c r="DY49" s="679"/>
      <c r="DZ49" s="692"/>
      <c r="EA49" s="48"/>
    </row>
    <row r="50" spans="1:131" ht="26.25" customHeight="1" x14ac:dyDescent="0.2">
      <c r="A50" s="52">
        <v>23</v>
      </c>
      <c r="B50" s="678"/>
      <c r="C50" s="679"/>
      <c r="D50" s="679"/>
      <c r="E50" s="679"/>
      <c r="F50" s="679"/>
      <c r="G50" s="679"/>
      <c r="H50" s="679"/>
      <c r="I50" s="679"/>
      <c r="J50" s="679"/>
      <c r="K50" s="679"/>
      <c r="L50" s="679"/>
      <c r="M50" s="679"/>
      <c r="N50" s="679"/>
      <c r="O50" s="679"/>
      <c r="P50" s="680"/>
      <c r="Q50" s="727"/>
      <c r="R50" s="728"/>
      <c r="S50" s="728"/>
      <c r="T50" s="728"/>
      <c r="U50" s="728"/>
      <c r="V50" s="728"/>
      <c r="W50" s="728"/>
      <c r="X50" s="728"/>
      <c r="Y50" s="728"/>
      <c r="Z50" s="728"/>
      <c r="AA50" s="728"/>
      <c r="AB50" s="728"/>
      <c r="AC50" s="728"/>
      <c r="AD50" s="728"/>
      <c r="AE50" s="729"/>
      <c r="AF50" s="684"/>
      <c r="AG50" s="685"/>
      <c r="AH50" s="685"/>
      <c r="AI50" s="685"/>
      <c r="AJ50" s="686"/>
      <c r="AK50" s="730"/>
      <c r="AL50" s="728"/>
      <c r="AM50" s="728"/>
      <c r="AN50" s="728"/>
      <c r="AO50" s="728"/>
      <c r="AP50" s="728"/>
      <c r="AQ50" s="728"/>
      <c r="AR50" s="728"/>
      <c r="AS50" s="728"/>
      <c r="AT50" s="728"/>
      <c r="AU50" s="728"/>
      <c r="AV50" s="728"/>
      <c r="AW50" s="728"/>
      <c r="AX50" s="728"/>
      <c r="AY50" s="728"/>
      <c r="AZ50" s="731"/>
      <c r="BA50" s="731"/>
      <c r="BB50" s="731"/>
      <c r="BC50" s="731"/>
      <c r="BD50" s="731"/>
      <c r="BE50" s="688"/>
      <c r="BF50" s="688"/>
      <c r="BG50" s="688"/>
      <c r="BH50" s="688"/>
      <c r="BI50" s="689"/>
      <c r="BJ50" s="56"/>
      <c r="BK50" s="56"/>
      <c r="BL50" s="56"/>
      <c r="BM50" s="56"/>
      <c r="BN50" s="56"/>
      <c r="BO50" s="55"/>
      <c r="BP50" s="55"/>
      <c r="BQ50" s="52">
        <v>44</v>
      </c>
      <c r="BR50" s="72"/>
      <c r="BS50" s="678"/>
      <c r="BT50" s="679"/>
      <c r="BU50" s="679"/>
      <c r="BV50" s="679"/>
      <c r="BW50" s="679"/>
      <c r="BX50" s="679"/>
      <c r="BY50" s="679"/>
      <c r="BZ50" s="679"/>
      <c r="CA50" s="679"/>
      <c r="CB50" s="679"/>
      <c r="CC50" s="679"/>
      <c r="CD50" s="679"/>
      <c r="CE50" s="679"/>
      <c r="CF50" s="679"/>
      <c r="CG50" s="680"/>
      <c r="CH50" s="690"/>
      <c r="CI50" s="685"/>
      <c r="CJ50" s="685"/>
      <c r="CK50" s="685"/>
      <c r="CL50" s="691"/>
      <c r="CM50" s="690"/>
      <c r="CN50" s="685"/>
      <c r="CO50" s="685"/>
      <c r="CP50" s="685"/>
      <c r="CQ50" s="691"/>
      <c r="CR50" s="690"/>
      <c r="CS50" s="685"/>
      <c r="CT50" s="685"/>
      <c r="CU50" s="685"/>
      <c r="CV50" s="691"/>
      <c r="CW50" s="690"/>
      <c r="CX50" s="685"/>
      <c r="CY50" s="685"/>
      <c r="CZ50" s="685"/>
      <c r="DA50" s="691"/>
      <c r="DB50" s="690"/>
      <c r="DC50" s="685"/>
      <c r="DD50" s="685"/>
      <c r="DE50" s="685"/>
      <c r="DF50" s="691"/>
      <c r="DG50" s="690"/>
      <c r="DH50" s="685"/>
      <c r="DI50" s="685"/>
      <c r="DJ50" s="685"/>
      <c r="DK50" s="691"/>
      <c r="DL50" s="690"/>
      <c r="DM50" s="685"/>
      <c r="DN50" s="685"/>
      <c r="DO50" s="685"/>
      <c r="DP50" s="691"/>
      <c r="DQ50" s="690"/>
      <c r="DR50" s="685"/>
      <c r="DS50" s="685"/>
      <c r="DT50" s="685"/>
      <c r="DU50" s="691"/>
      <c r="DV50" s="678"/>
      <c r="DW50" s="679"/>
      <c r="DX50" s="679"/>
      <c r="DY50" s="679"/>
      <c r="DZ50" s="692"/>
      <c r="EA50" s="48"/>
    </row>
    <row r="51" spans="1:131" ht="26.25" customHeight="1" x14ac:dyDescent="0.2">
      <c r="A51" s="52">
        <v>24</v>
      </c>
      <c r="B51" s="678"/>
      <c r="C51" s="679"/>
      <c r="D51" s="679"/>
      <c r="E51" s="679"/>
      <c r="F51" s="679"/>
      <c r="G51" s="679"/>
      <c r="H51" s="679"/>
      <c r="I51" s="679"/>
      <c r="J51" s="679"/>
      <c r="K51" s="679"/>
      <c r="L51" s="679"/>
      <c r="M51" s="679"/>
      <c r="N51" s="679"/>
      <c r="O51" s="679"/>
      <c r="P51" s="680"/>
      <c r="Q51" s="727"/>
      <c r="R51" s="728"/>
      <c r="S51" s="728"/>
      <c r="T51" s="728"/>
      <c r="U51" s="728"/>
      <c r="V51" s="728"/>
      <c r="W51" s="728"/>
      <c r="X51" s="728"/>
      <c r="Y51" s="728"/>
      <c r="Z51" s="728"/>
      <c r="AA51" s="728"/>
      <c r="AB51" s="728"/>
      <c r="AC51" s="728"/>
      <c r="AD51" s="728"/>
      <c r="AE51" s="729"/>
      <c r="AF51" s="684"/>
      <c r="AG51" s="685"/>
      <c r="AH51" s="685"/>
      <c r="AI51" s="685"/>
      <c r="AJ51" s="686"/>
      <c r="AK51" s="730"/>
      <c r="AL51" s="728"/>
      <c r="AM51" s="728"/>
      <c r="AN51" s="728"/>
      <c r="AO51" s="728"/>
      <c r="AP51" s="728"/>
      <c r="AQ51" s="728"/>
      <c r="AR51" s="728"/>
      <c r="AS51" s="728"/>
      <c r="AT51" s="728"/>
      <c r="AU51" s="728"/>
      <c r="AV51" s="728"/>
      <c r="AW51" s="728"/>
      <c r="AX51" s="728"/>
      <c r="AY51" s="728"/>
      <c r="AZ51" s="731"/>
      <c r="BA51" s="731"/>
      <c r="BB51" s="731"/>
      <c r="BC51" s="731"/>
      <c r="BD51" s="731"/>
      <c r="BE51" s="688"/>
      <c r="BF51" s="688"/>
      <c r="BG51" s="688"/>
      <c r="BH51" s="688"/>
      <c r="BI51" s="689"/>
      <c r="BJ51" s="56"/>
      <c r="BK51" s="56"/>
      <c r="BL51" s="56"/>
      <c r="BM51" s="56"/>
      <c r="BN51" s="56"/>
      <c r="BO51" s="55"/>
      <c r="BP51" s="55"/>
      <c r="BQ51" s="52">
        <v>45</v>
      </c>
      <c r="BR51" s="72"/>
      <c r="BS51" s="678"/>
      <c r="BT51" s="679"/>
      <c r="BU51" s="679"/>
      <c r="BV51" s="679"/>
      <c r="BW51" s="679"/>
      <c r="BX51" s="679"/>
      <c r="BY51" s="679"/>
      <c r="BZ51" s="679"/>
      <c r="CA51" s="679"/>
      <c r="CB51" s="679"/>
      <c r="CC51" s="679"/>
      <c r="CD51" s="679"/>
      <c r="CE51" s="679"/>
      <c r="CF51" s="679"/>
      <c r="CG51" s="680"/>
      <c r="CH51" s="690"/>
      <c r="CI51" s="685"/>
      <c r="CJ51" s="685"/>
      <c r="CK51" s="685"/>
      <c r="CL51" s="691"/>
      <c r="CM51" s="690"/>
      <c r="CN51" s="685"/>
      <c r="CO51" s="685"/>
      <c r="CP51" s="685"/>
      <c r="CQ51" s="691"/>
      <c r="CR51" s="690"/>
      <c r="CS51" s="685"/>
      <c r="CT51" s="685"/>
      <c r="CU51" s="685"/>
      <c r="CV51" s="691"/>
      <c r="CW51" s="690"/>
      <c r="CX51" s="685"/>
      <c r="CY51" s="685"/>
      <c r="CZ51" s="685"/>
      <c r="DA51" s="691"/>
      <c r="DB51" s="690"/>
      <c r="DC51" s="685"/>
      <c r="DD51" s="685"/>
      <c r="DE51" s="685"/>
      <c r="DF51" s="691"/>
      <c r="DG51" s="690"/>
      <c r="DH51" s="685"/>
      <c r="DI51" s="685"/>
      <c r="DJ51" s="685"/>
      <c r="DK51" s="691"/>
      <c r="DL51" s="690"/>
      <c r="DM51" s="685"/>
      <c r="DN51" s="685"/>
      <c r="DO51" s="685"/>
      <c r="DP51" s="691"/>
      <c r="DQ51" s="690"/>
      <c r="DR51" s="685"/>
      <c r="DS51" s="685"/>
      <c r="DT51" s="685"/>
      <c r="DU51" s="691"/>
      <c r="DV51" s="678"/>
      <c r="DW51" s="679"/>
      <c r="DX51" s="679"/>
      <c r="DY51" s="679"/>
      <c r="DZ51" s="692"/>
      <c r="EA51" s="48"/>
    </row>
    <row r="52" spans="1:131" ht="26.25" customHeight="1" x14ac:dyDescent="0.2">
      <c r="A52" s="52">
        <v>25</v>
      </c>
      <c r="B52" s="678"/>
      <c r="C52" s="679"/>
      <c r="D52" s="679"/>
      <c r="E52" s="679"/>
      <c r="F52" s="679"/>
      <c r="G52" s="679"/>
      <c r="H52" s="679"/>
      <c r="I52" s="679"/>
      <c r="J52" s="679"/>
      <c r="K52" s="679"/>
      <c r="L52" s="679"/>
      <c r="M52" s="679"/>
      <c r="N52" s="679"/>
      <c r="O52" s="679"/>
      <c r="P52" s="680"/>
      <c r="Q52" s="727"/>
      <c r="R52" s="728"/>
      <c r="S52" s="728"/>
      <c r="T52" s="728"/>
      <c r="U52" s="728"/>
      <c r="V52" s="728"/>
      <c r="W52" s="728"/>
      <c r="X52" s="728"/>
      <c r="Y52" s="728"/>
      <c r="Z52" s="728"/>
      <c r="AA52" s="728"/>
      <c r="AB52" s="728"/>
      <c r="AC52" s="728"/>
      <c r="AD52" s="728"/>
      <c r="AE52" s="729"/>
      <c r="AF52" s="684"/>
      <c r="AG52" s="685"/>
      <c r="AH52" s="685"/>
      <c r="AI52" s="685"/>
      <c r="AJ52" s="686"/>
      <c r="AK52" s="730"/>
      <c r="AL52" s="728"/>
      <c r="AM52" s="728"/>
      <c r="AN52" s="728"/>
      <c r="AO52" s="728"/>
      <c r="AP52" s="728"/>
      <c r="AQ52" s="728"/>
      <c r="AR52" s="728"/>
      <c r="AS52" s="728"/>
      <c r="AT52" s="728"/>
      <c r="AU52" s="728"/>
      <c r="AV52" s="728"/>
      <c r="AW52" s="728"/>
      <c r="AX52" s="728"/>
      <c r="AY52" s="728"/>
      <c r="AZ52" s="731"/>
      <c r="BA52" s="731"/>
      <c r="BB52" s="731"/>
      <c r="BC52" s="731"/>
      <c r="BD52" s="731"/>
      <c r="BE52" s="688"/>
      <c r="BF52" s="688"/>
      <c r="BG52" s="688"/>
      <c r="BH52" s="688"/>
      <c r="BI52" s="689"/>
      <c r="BJ52" s="56"/>
      <c r="BK52" s="56"/>
      <c r="BL52" s="56"/>
      <c r="BM52" s="56"/>
      <c r="BN52" s="56"/>
      <c r="BO52" s="55"/>
      <c r="BP52" s="55"/>
      <c r="BQ52" s="52">
        <v>46</v>
      </c>
      <c r="BR52" s="72"/>
      <c r="BS52" s="678"/>
      <c r="BT52" s="679"/>
      <c r="BU52" s="679"/>
      <c r="BV52" s="679"/>
      <c r="BW52" s="679"/>
      <c r="BX52" s="679"/>
      <c r="BY52" s="679"/>
      <c r="BZ52" s="679"/>
      <c r="CA52" s="679"/>
      <c r="CB52" s="679"/>
      <c r="CC52" s="679"/>
      <c r="CD52" s="679"/>
      <c r="CE52" s="679"/>
      <c r="CF52" s="679"/>
      <c r="CG52" s="680"/>
      <c r="CH52" s="690"/>
      <c r="CI52" s="685"/>
      <c r="CJ52" s="685"/>
      <c r="CK52" s="685"/>
      <c r="CL52" s="691"/>
      <c r="CM52" s="690"/>
      <c r="CN52" s="685"/>
      <c r="CO52" s="685"/>
      <c r="CP52" s="685"/>
      <c r="CQ52" s="691"/>
      <c r="CR52" s="690"/>
      <c r="CS52" s="685"/>
      <c r="CT52" s="685"/>
      <c r="CU52" s="685"/>
      <c r="CV52" s="691"/>
      <c r="CW52" s="690"/>
      <c r="CX52" s="685"/>
      <c r="CY52" s="685"/>
      <c r="CZ52" s="685"/>
      <c r="DA52" s="691"/>
      <c r="DB52" s="690"/>
      <c r="DC52" s="685"/>
      <c r="DD52" s="685"/>
      <c r="DE52" s="685"/>
      <c r="DF52" s="691"/>
      <c r="DG52" s="690"/>
      <c r="DH52" s="685"/>
      <c r="DI52" s="685"/>
      <c r="DJ52" s="685"/>
      <c r="DK52" s="691"/>
      <c r="DL52" s="690"/>
      <c r="DM52" s="685"/>
      <c r="DN52" s="685"/>
      <c r="DO52" s="685"/>
      <c r="DP52" s="691"/>
      <c r="DQ52" s="690"/>
      <c r="DR52" s="685"/>
      <c r="DS52" s="685"/>
      <c r="DT52" s="685"/>
      <c r="DU52" s="691"/>
      <c r="DV52" s="678"/>
      <c r="DW52" s="679"/>
      <c r="DX52" s="679"/>
      <c r="DY52" s="679"/>
      <c r="DZ52" s="692"/>
      <c r="EA52" s="48"/>
    </row>
    <row r="53" spans="1:131" ht="26.25" customHeight="1" x14ac:dyDescent="0.2">
      <c r="A53" s="52">
        <v>26</v>
      </c>
      <c r="B53" s="678"/>
      <c r="C53" s="679"/>
      <c r="D53" s="679"/>
      <c r="E53" s="679"/>
      <c r="F53" s="679"/>
      <c r="G53" s="679"/>
      <c r="H53" s="679"/>
      <c r="I53" s="679"/>
      <c r="J53" s="679"/>
      <c r="K53" s="679"/>
      <c r="L53" s="679"/>
      <c r="M53" s="679"/>
      <c r="N53" s="679"/>
      <c r="O53" s="679"/>
      <c r="P53" s="680"/>
      <c r="Q53" s="727"/>
      <c r="R53" s="728"/>
      <c r="S53" s="728"/>
      <c r="T53" s="728"/>
      <c r="U53" s="728"/>
      <c r="V53" s="728"/>
      <c r="W53" s="728"/>
      <c r="X53" s="728"/>
      <c r="Y53" s="728"/>
      <c r="Z53" s="728"/>
      <c r="AA53" s="728"/>
      <c r="AB53" s="728"/>
      <c r="AC53" s="728"/>
      <c r="AD53" s="728"/>
      <c r="AE53" s="729"/>
      <c r="AF53" s="684"/>
      <c r="AG53" s="685"/>
      <c r="AH53" s="685"/>
      <c r="AI53" s="685"/>
      <c r="AJ53" s="686"/>
      <c r="AK53" s="730"/>
      <c r="AL53" s="728"/>
      <c r="AM53" s="728"/>
      <c r="AN53" s="728"/>
      <c r="AO53" s="728"/>
      <c r="AP53" s="728"/>
      <c r="AQ53" s="728"/>
      <c r="AR53" s="728"/>
      <c r="AS53" s="728"/>
      <c r="AT53" s="728"/>
      <c r="AU53" s="728"/>
      <c r="AV53" s="728"/>
      <c r="AW53" s="728"/>
      <c r="AX53" s="728"/>
      <c r="AY53" s="728"/>
      <c r="AZ53" s="731"/>
      <c r="BA53" s="731"/>
      <c r="BB53" s="731"/>
      <c r="BC53" s="731"/>
      <c r="BD53" s="731"/>
      <c r="BE53" s="688"/>
      <c r="BF53" s="688"/>
      <c r="BG53" s="688"/>
      <c r="BH53" s="688"/>
      <c r="BI53" s="689"/>
      <c r="BJ53" s="56"/>
      <c r="BK53" s="56"/>
      <c r="BL53" s="56"/>
      <c r="BM53" s="56"/>
      <c r="BN53" s="56"/>
      <c r="BO53" s="55"/>
      <c r="BP53" s="55"/>
      <c r="BQ53" s="52">
        <v>47</v>
      </c>
      <c r="BR53" s="72"/>
      <c r="BS53" s="678"/>
      <c r="BT53" s="679"/>
      <c r="BU53" s="679"/>
      <c r="BV53" s="679"/>
      <c r="BW53" s="679"/>
      <c r="BX53" s="679"/>
      <c r="BY53" s="679"/>
      <c r="BZ53" s="679"/>
      <c r="CA53" s="679"/>
      <c r="CB53" s="679"/>
      <c r="CC53" s="679"/>
      <c r="CD53" s="679"/>
      <c r="CE53" s="679"/>
      <c r="CF53" s="679"/>
      <c r="CG53" s="680"/>
      <c r="CH53" s="690"/>
      <c r="CI53" s="685"/>
      <c r="CJ53" s="685"/>
      <c r="CK53" s="685"/>
      <c r="CL53" s="691"/>
      <c r="CM53" s="690"/>
      <c r="CN53" s="685"/>
      <c r="CO53" s="685"/>
      <c r="CP53" s="685"/>
      <c r="CQ53" s="691"/>
      <c r="CR53" s="690"/>
      <c r="CS53" s="685"/>
      <c r="CT53" s="685"/>
      <c r="CU53" s="685"/>
      <c r="CV53" s="691"/>
      <c r="CW53" s="690"/>
      <c r="CX53" s="685"/>
      <c r="CY53" s="685"/>
      <c r="CZ53" s="685"/>
      <c r="DA53" s="691"/>
      <c r="DB53" s="690"/>
      <c r="DC53" s="685"/>
      <c r="DD53" s="685"/>
      <c r="DE53" s="685"/>
      <c r="DF53" s="691"/>
      <c r="DG53" s="690"/>
      <c r="DH53" s="685"/>
      <c r="DI53" s="685"/>
      <c r="DJ53" s="685"/>
      <c r="DK53" s="691"/>
      <c r="DL53" s="690"/>
      <c r="DM53" s="685"/>
      <c r="DN53" s="685"/>
      <c r="DO53" s="685"/>
      <c r="DP53" s="691"/>
      <c r="DQ53" s="690"/>
      <c r="DR53" s="685"/>
      <c r="DS53" s="685"/>
      <c r="DT53" s="685"/>
      <c r="DU53" s="691"/>
      <c r="DV53" s="678"/>
      <c r="DW53" s="679"/>
      <c r="DX53" s="679"/>
      <c r="DY53" s="679"/>
      <c r="DZ53" s="692"/>
      <c r="EA53" s="48"/>
    </row>
    <row r="54" spans="1:131" ht="26.25" customHeight="1" x14ac:dyDescent="0.2">
      <c r="A54" s="52">
        <v>27</v>
      </c>
      <c r="B54" s="678"/>
      <c r="C54" s="679"/>
      <c r="D54" s="679"/>
      <c r="E54" s="679"/>
      <c r="F54" s="679"/>
      <c r="G54" s="679"/>
      <c r="H54" s="679"/>
      <c r="I54" s="679"/>
      <c r="J54" s="679"/>
      <c r="K54" s="679"/>
      <c r="L54" s="679"/>
      <c r="M54" s="679"/>
      <c r="N54" s="679"/>
      <c r="O54" s="679"/>
      <c r="P54" s="680"/>
      <c r="Q54" s="727"/>
      <c r="R54" s="728"/>
      <c r="S54" s="728"/>
      <c r="T54" s="728"/>
      <c r="U54" s="728"/>
      <c r="V54" s="728"/>
      <c r="W54" s="728"/>
      <c r="X54" s="728"/>
      <c r="Y54" s="728"/>
      <c r="Z54" s="728"/>
      <c r="AA54" s="728"/>
      <c r="AB54" s="728"/>
      <c r="AC54" s="728"/>
      <c r="AD54" s="728"/>
      <c r="AE54" s="729"/>
      <c r="AF54" s="684"/>
      <c r="AG54" s="685"/>
      <c r="AH54" s="685"/>
      <c r="AI54" s="685"/>
      <c r="AJ54" s="686"/>
      <c r="AK54" s="730"/>
      <c r="AL54" s="728"/>
      <c r="AM54" s="728"/>
      <c r="AN54" s="728"/>
      <c r="AO54" s="728"/>
      <c r="AP54" s="728"/>
      <c r="AQ54" s="728"/>
      <c r="AR54" s="728"/>
      <c r="AS54" s="728"/>
      <c r="AT54" s="728"/>
      <c r="AU54" s="728"/>
      <c r="AV54" s="728"/>
      <c r="AW54" s="728"/>
      <c r="AX54" s="728"/>
      <c r="AY54" s="728"/>
      <c r="AZ54" s="731"/>
      <c r="BA54" s="731"/>
      <c r="BB54" s="731"/>
      <c r="BC54" s="731"/>
      <c r="BD54" s="731"/>
      <c r="BE54" s="688"/>
      <c r="BF54" s="688"/>
      <c r="BG54" s="688"/>
      <c r="BH54" s="688"/>
      <c r="BI54" s="689"/>
      <c r="BJ54" s="56"/>
      <c r="BK54" s="56"/>
      <c r="BL54" s="56"/>
      <c r="BM54" s="56"/>
      <c r="BN54" s="56"/>
      <c r="BO54" s="55"/>
      <c r="BP54" s="55"/>
      <c r="BQ54" s="52">
        <v>48</v>
      </c>
      <c r="BR54" s="72"/>
      <c r="BS54" s="678"/>
      <c r="BT54" s="679"/>
      <c r="BU54" s="679"/>
      <c r="BV54" s="679"/>
      <c r="BW54" s="679"/>
      <c r="BX54" s="679"/>
      <c r="BY54" s="679"/>
      <c r="BZ54" s="679"/>
      <c r="CA54" s="679"/>
      <c r="CB54" s="679"/>
      <c r="CC54" s="679"/>
      <c r="CD54" s="679"/>
      <c r="CE54" s="679"/>
      <c r="CF54" s="679"/>
      <c r="CG54" s="680"/>
      <c r="CH54" s="690"/>
      <c r="CI54" s="685"/>
      <c r="CJ54" s="685"/>
      <c r="CK54" s="685"/>
      <c r="CL54" s="691"/>
      <c r="CM54" s="690"/>
      <c r="CN54" s="685"/>
      <c r="CO54" s="685"/>
      <c r="CP54" s="685"/>
      <c r="CQ54" s="691"/>
      <c r="CR54" s="690"/>
      <c r="CS54" s="685"/>
      <c r="CT54" s="685"/>
      <c r="CU54" s="685"/>
      <c r="CV54" s="691"/>
      <c r="CW54" s="690"/>
      <c r="CX54" s="685"/>
      <c r="CY54" s="685"/>
      <c r="CZ54" s="685"/>
      <c r="DA54" s="691"/>
      <c r="DB54" s="690"/>
      <c r="DC54" s="685"/>
      <c r="DD54" s="685"/>
      <c r="DE54" s="685"/>
      <c r="DF54" s="691"/>
      <c r="DG54" s="690"/>
      <c r="DH54" s="685"/>
      <c r="DI54" s="685"/>
      <c r="DJ54" s="685"/>
      <c r="DK54" s="691"/>
      <c r="DL54" s="690"/>
      <c r="DM54" s="685"/>
      <c r="DN54" s="685"/>
      <c r="DO54" s="685"/>
      <c r="DP54" s="691"/>
      <c r="DQ54" s="690"/>
      <c r="DR54" s="685"/>
      <c r="DS54" s="685"/>
      <c r="DT54" s="685"/>
      <c r="DU54" s="691"/>
      <c r="DV54" s="678"/>
      <c r="DW54" s="679"/>
      <c r="DX54" s="679"/>
      <c r="DY54" s="679"/>
      <c r="DZ54" s="692"/>
      <c r="EA54" s="48"/>
    </row>
    <row r="55" spans="1:131" ht="26.25" customHeight="1" x14ac:dyDescent="0.2">
      <c r="A55" s="52">
        <v>28</v>
      </c>
      <c r="B55" s="678"/>
      <c r="C55" s="679"/>
      <c r="D55" s="679"/>
      <c r="E55" s="679"/>
      <c r="F55" s="679"/>
      <c r="G55" s="679"/>
      <c r="H55" s="679"/>
      <c r="I55" s="679"/>
      <c r="J55" s="679"/>
      <c r="K55" s="679"/>
      <c r="L55" s="679"/>
      <c r="M55" s="679"/>
      <c r="N55" s="679"/>
      <c r="O55" s="679"/>
      <c r="P55" s="680"/>
      <c r="Q55" s="727"/>
      <c r="R55" s="728"/>
      <c r="S55" s="728"/>
      <c r="T55" s="728"/>
      <c r="U55" s="728"/>
      <c r="V55" s="728"/>
      <c r="W55" s="728"/>
      <c r="X55" s="728"/>
      <c r="Y55" s="728"/>
      <c r="Z55" s="728"/>
      <c r="AA55" s="728"/>
      <c r="AB55" s="728"/>
      <c r="AC55" s="728"/>
      <c r="AD55" s="728"/>
      <c r="AE55" s="729"/>
      <c r="AF55" s="684"/>
      <c r="AG55" s="685"/>
      <c r="AH55" s="685"/>
      <c r="AI55" s="685"/>
      <c r="AJ55" s="686"/>
      <c r="AK55" s="730"/>
      <c r="AL55" s="728"/>
      <c r="AM55" s="728"/>
      <c r="AN55" s="728"/>
      <c r="AO55" s="728"/>
      <c r="AP55" s="728"/>
      <c r="AQ55" s="728"/>
      <c r="AR55" s="728"/>
      <c r="AS55" s="728"/>
      <c r="AT55" s="728"/>
      <c r="AU55" s="728"/>
      <c r="AV55" s="728"/>
      <c r="AW55" s="728"/>
      <c r="AX55" s="728"/>
      <c r="AY55" s="728"/>
      <c r="AZ55" s="731"/>
      <c r="BA55" s="731"/>
      <c r="BB55" s="731"/>
      <c r="BC55" s="731"/>
      <c r="BD55" s="731"/>
      <c r="BE55" s="688"/>
      <c r="BF55" s="688"/>
      <c r="BG55" s="688"/>
      <c r="BH55" s="688"/>
      <c r="BI55" s="689"/>
      <c r="BJ55" s="56"/>
      <c r="BK55" s="56"/>
      <c r="BL55" s="56"/>
      <c r="BM55" s="56"/>
      <c r="BN55" s="56"/>
      <c r="BO55" s="55"/>
      <c r="BP55" s="55"/>
      <c r="BQ55" s="52">
        <v>49</v>
      </c>
      <c r="BR55" s="72"/>
      <c r="BS55" s="678"/>
      <c r="BT55" s="679"/>
      <c r="BU55" s="679"/>
      <c r="BV55" s="679"/>
      <c r="BW55" s="679"/>
      <c r="BX55" s="679"/>
      <c r="BY55" s="679"/>
      <c r="BZ55" s="679"/>
      <c r="CA55" s="679"/>
      <c r="CB55" s="679"/>
      <c r="CC55" s="679"/>
      <c r="CD55" s="679"/>
      <c r="CE55" s="679"/>
      <c r="CF55" s="679"/>
      <c r="CG55" s="680"/>
      <c r="CH55" s="690"/>
      <c r="CI55" s="685"/>
      <c r="CJ55" s="685"/>
      <c r="CK55" s="685"/>
      <c r="CL55" s="691"/>
      <c r="CM55" s="690"/>
      <c r="CN55" s="685"/>
      <c r="CO55" s="685"/>
      <c r="CP55" s="685"/>
      <c r="CQ55" s="691"/>
      <c r="CR55" s="690"/>
      <c r="CS55" s="685"/>
      <c r="CT55" s="685"/>
      <c r="CU55" s="685"/>
      <c r="CV55" s="691"/>
      <c r="CW55" s="690"/>
      <c r="CX55" s="685"/>
      <c r="CY55" s="685"/>
      <c r="CZ55" s="685"/>
      <c r="DA55" s="691"/>
      <c r="DB55" s="690"/>
      <c r="DC55" s="685"/>
      <c r="DD55" s="685"/>
      <c r="DE55" s="685"/>
      <c r="DF55" s="691"/>
      <c r="DG55" s="690"/>
      <c r="DH55" s="685"/>
      <c r="DI55" s="685"/>
      <c r="DJ55" s="685"/>
      <c r="DK55" s="691"/>
      <c r="DL55" s="690"/>
      <c r="DM55" s="685"/>
      <c r="DN55" s="685"/>
      <c r="DO55" s="685"/>
      <c r="DP55" s="691"/>
      <c r="DQ55" s="690"/>
      <c r="DR55" s="685"/>
      <c r="DS55" s="685"/>
      <c r="DT55" s="685"/>
      <c r="DU55" s="691"/>
      <c r="DV55" s="678"/>
      <c r="DW55" s="679"/>
      <c r="DX55" s="679"/>
      <c r="DY55" s="679"/>
      <c r="DZ55" s="692"/>
      <c r="EA55" s="48"/>
    </row>
    <row r="56" spans="1:131" ht="26.25" customHeight="1" x14ac:dyDescent="0.2">
      <c r="A56" s="52">
        <v>29</v>
      </c>
      <c r="B56" s="678"/>
      <c r="C56" s="679"/>
      <c r="D56" s="679"/>
      <c r="E56" s="679"/>
      <c r="F56" s="679"/>
      <c r="G56" s="679"/>
      <c r="H56" s="679"/>
      <c r="I56" s="679"/>
      <c r="J56" s="679"/>
      <c r="K56" s="679"/>
      <c r="L56" s="679"/>
      <c r="M56" s="679"/>
      <c r="N56" s="679"/>
      <c r="O56" s="679"/>
      <c r="P56" s="680"/>
      <c r="Q56" s="727"/>
      <c r="R56" s="728"/>
      <c r="S56" s="728"/>
      <c r="T56" s="728"/>
      <c r="U56" s="728"/>
      <c r="V56" s="728"/>
      <c r="W56" s="728"/>
      <c r="X56" s="728"/>
      <c r="Y56" s="728"/>
      <c r="Z56" s="728"/>
      <c r="AA56" s="728"/>
      <c r="AB56" s="728"/>
      <c r="AC56" s="728"/>
      <c r="AD56" s="728"/>
      <c r="AE56" s="729"/>
      <c r="AF56" s="684"/>
      <c r="AG56" s="685"/>
      <c r="AH56" s="685"/>
      <c r="AI56" s="685"/>
      <c r="AJ56" s="686"/>
      <c r="AK56" s="730"/>
      <c r="AL56" s="728"/>
      <c r="AM56" s="728"/>
      <c r="AN56" s="728"/>
      <c r="AO56" s="728"/>
      <c r="AP56" s="728"/>
      <c r="AQ56" s="728"/>
      <c r="AR56" s="728"/>
      <c r="AS56" s="728"/>
      <c r="AT56" s="728"/>
      <c r="AU56" s="728"/>
      <c r="AV56" s="728"/>
      <c r="AW56" s="728"/>
      <c r="AX56" s="728"/>
      <c r="AY56" s="728"/>
      <c r="AZ56" s="731"/>
      <c r="BA56" s="731"/>
      <c r="BB56" s="731"/>
      <c r="BC56" s="731"/>
      <c r="BD56" s="731"/>
      <c r="BE56" s="688"/>
      <c r="BF56" s="688"/>
      <c r="BG56" s="688"/>
      <c r="BH56" s="688"/>
      <c r="BI56" s="689"/>
      <c r="BJ56" s="56"/>
      <c r="BK56" s="56"/>
      <c r="BL56" s="56"/>
      <c r="BM56" s="56"/>
      <c r="BN56" s="56"/>
      <c r="BO56" s="55"/>
      <c r="BP56" s="55"/>
      <c r="BQ56" s="52">
        <v>50</v>
      </c>
      <c r="BR56" s="72"/>
      <c r="BS56" s="678"/>
      <c r="BT56" s="679"/>
      <c r="BU56" s="679"/>
      <c r="BV56" s="679"/>
      <c r="BW56" s="679"/>
      <c r="BX56" s="679"/>
      <c r="BY56" s="679"/>
      <c r="BZ56" s="679"/>
      <c r="CA56" s="679"/>
      <c r="CB56" s="679"/>
      <c r="CC56" s="679"/>
      <c r="CD56" s="679"/>
      <c r="CE56" s="679"/>
      <c r="CF56" s="679"/>
      <c r="CG56" s="680"/>
      <c r="CH56" s="690"/>
      <c r="CI56" s="685"/>
      <c r="CJ56" s="685"/>
      <c r="CK56" s="685"/>
      <c r="CL56" s="691"/>
      <c r="CM56" s="690"/>
      <c r="CN56" s="685"/>
      <c r="CO56" s="685"/>
      <c r="CP56" s="685"/>
      <c r="CQ56" s="691"/>
      <c r="CR56" s="690"/>
      <c r="CS56" s="685"/>
      <c r="CT56" s="685"/>
      <c r="CU56" s="685"/>
      <c r="CV56" s="691"/>
      <c r="CW56" s="690"/>
      <c r="CX56" s="685"/>
      <c r="CY56" s="685"/>
      <c r="CZ56" s="685"/>
      <c r="DA56" s="691"/>
      <c r="DB56" s="690"/>
      <c r="DC56" s="685"/>
      <c r="DD56" s="685"/>
      <c r="DE56" s="685"/>
      <c r="DF56" s="691"/>
      <c r="DG56" s="690"/>
      <c r="DH56" s="685"/>
      <c r="DI56" s="685"/>
      <c r="DJ56" s="685"/>
      <c r="DK56" s="691"/>
      <c r="DL56" s="690"/>
      <c r="DM56" s="685"/>
      <c r="DN56" s="685"/>
      <c r="DO56" s="685"/>
      <c r="DP56" s="691"/>
      <c r="DQ56" s="690"/>
      <c r="DR56" s="685"/>
      <c r="DS56" s="685"/>
      <c r="DT56" s="685"/>
      <c r="DU56" s="691"/>
      <c r="DV56" s="678"/>
      <c r="DW56" s="679"/>
      <c r="DX56" s="679"/>
      <c r="DY56" s="679"/>
      <c r="DZ56" s="692"/>
      <c r="EA56" s="48"/>
    </row>
    <row r="57" spans="1:131" ht="26.25" customHeight="1" x14ac:dyDescent="0.2">
      <c r="A57" s="52">
        <v>30</v>
      </c>
      <c r="B57" s="678"/>
      <c r="C57" s="679"/>
      <c r="D57" s="679"/>
      <c r="E57" s="679"/>
      <c r="F57" s="679"/>
      <c r="G57" s="679"/>
      <c r="H57" s="679"/>
      <c r="I57" s="679"/>
      <c r="J57" s="679"/>
      <c r="K57" s="679"/>
      <c r="L57" s="679"/>
      <c r="M57" s="679"/>
      <c r="N57" s="679"/>
      <c r="O57" s="679"/>
      <c r="P57" s="680"/>
      <c r="Q57" s="727"/>
      <c r="R57" s="728"/>
      <c r="S57" s="728"/>
      <c r="T57" s="728"/>
      <c r="U57" s="728"/>
      <c r="V57" s="728"/>
      <c r="W57" s="728"/>
      <c r="X57" s="728"/>
      <c r="Y57" s="728"/>
      <c r="Z57" s="728"/>
      <c r="AA57" s="728"/>
      <c r="AB57" s="728"/>
      <c r="AC57" s="728"/>
      <c r="AD57" s="728"/>
      <c r="AE57" s="729"/>
      <c r="AF57" s="684"/>
      <c r="AG57" s="685"/>
      <c r="AH57" s="685"/>
      <c r="AI57" s="685"/>
      <c r="AJ57" s="686"/>
      <c r="AK57" s="730"/>
      <c r="AL57" s="728"/>
      <c r="AM57" s="728"/>
      <c r="AN57" s="728"/>
      <c r="AO57" s="728"/>
      <c r="AP57" s="728"/>
      <c r="AQ57" s="728"/>
      <c r="AR57" s="728"/>
      <c r="AS57" s="728"/>
      <c r="AT57" s="728"/>
      <c r="AU57" s="728"/>
      <c r="AV57" s="728"/>
      <c r="AW57" s="728"/>
      <c r="AX57" s="728"/>
      <c r="AY57" s="728"/>
      <c r="AZ57" s="731"/>
      <c r="BA57" s="731"/>
      <c r="BB57" s="731"/>
      <c r="BC57" s="731"/>
      <c r="BD57" s="731"/>
      <c r="BE57" s="688"/>
      <c r="BF57" s="688"/>
      <c r="BG57" s="688"/>
      <c r="BH57" s="688"/>
      <c r="BI57" s="689"/>
      <c r="BJ57" s="56"/>
      <c r="BK57" s="56"/>
      <c r="BL57" s="56"/>
      <c r="BM57" s="56"/>
      <c r="BN57" s="56"/>
      <c r="BO57" s="55"/>
      <c r="BP57" s="55"/>
      <c r="BQ57" s="52">
        <v>51</v>
      </c>
      <c r="BR57" s="72"/>
      <c r="BS57" s="678"/>
      <c r="BT57" s="679"/>
      <c r="BU57" s="679"/>
      <c r="BV57" s="679"/>
      <c r="BW57" s="679"/>
      <c r="BX57" s="679"/>
      <c r="BY57" s="679"/>
      <c r="BZ57" s="679"/>
      <c r="CA57" s="679"/>
      <c r="CB57" s="679"/>
      <c r="CC57" s="679"/>
      <c r="CD57" s="679"/>
      <c r="CE57" s="679"/>
      <c r="CF57" s="679"/>
      <c r="CG57" s="680"/>
      <c r="CH57" s="690"/>
      <c r="CI57" s="685"/>
      <c r="CJ57" s="685"/>
      <c r="CK57" s="685"/>
      <c r="CL57" s="691"/>
      <c r="CM57" s="690"/>
      <c r="CN57" s="685"/>
      <c r="CO57" s="685"/>
      <c r="CP57" s="685"/>
      <c r="CQ57" s="691"/>
      <c r="CR57" s="690"/>
      <c r="CS57" s="685"/>
      <c r="CT57" s="685"/>
      <c r="CU57" s="685"/>
      <c r="CV57" s="691"/>
      <c r="CW57" s="690"/>
      <c r="CX57" s="685"/>
      <c r="CY57" s="685"/>
      <c r="CZ57" s="685"/>
      <c r="DA57" s="691"/>
      <c r="DB57" s="690"/>
      <c r="DC57" s="685"/>
      <c r="DD57" s="685"/>
      <c r="DE57" s="685"/>
      <c r="DF57" s="691"/>
      <c r="DG57" s="690"/>
      <c r="DH57" s="685"/>
      <c r="DI57" s="685"/>
      <c r="DJ57" s="685"/>
      <c r="DK57" s="691"/>
      <c r="DL57" s="690"/>
      <c r="DM57" s="685"/>
      <c r="DN57" s="685"/>
      <c r="DO57" s="685"/>
      <c r="DP57" s="691"/>
      <c r="DQ57" s="690"/>
      <c r="DR57" s="685"/>
      <c r="DS57" s="685"/>
      <c r="DT57" s="685"/>
      <c r="DU57" s="691"/>
      <c r="DV57" s="678"/>
      <c r="DW57" s="679"/>
      <c r="DX57" s="679"/>
      <c r="DY57" s="679"/>
      <c r="DZ57" s="692"/>
      <c r="EA57" s="48"/>
    </row>
    <row r="58" spans="1:131" ht="26.25" customHeight="1" x14ac:dyDescent="0.2">
      <c r="A58" s="52">
        <v>31</v>
      </c>
      <c r="B58" s="678"/>
      <c r="C58" s="679"/>
      <c r="D58" s="679"/>
      <c r="E58" s="679"/>
      <c r="F58" s="679"/>
      <c r="G58" s="679"/>
      <c r="H58" s="679"/>
      <c r="I58" s="679"/>
      <c r="J58" s="679"/>
      <c r="K58" s="679"/>
      <c r="L58" s="679"/>
      <c r="M58" s="679"/>
      <c r="N58" s="679"/>
      <c r="O58" s="679"/>
      <c r="P58" s="680"/>
      <c r="Q58" s="727"/>
      <c r="R58" s="728"/>
      <c r="S58" s="728"/>
      <c r="T58" s="728"/>
      <c r="U58" s="728"/>
      <c r="V58" s="728"/>
      <c r="W58" s="728"/>
      <c r="X58" s="728"/>
      <c r="Y58" s="728"/>
      <c r="Z58" s="728"/>
      <c r="AA58" s="728"/>
      <c r="AB58" s="728"/>
      <c r="AC58" s="728"/>
      <c r="AD58" s="728"/>
      <c r="AE58" s="729"/>
      <c r="AF58" s="684"/>
      <c r="AG58" s="685"/>
      <c r="AH58" s="685"/>
      <c r="AI58" s="685"/>
      <c r="AJ58" s="686"/>
      <c r="AK58" s="730"/>
      <c r="AL58" s="728"/>
      <c r="AM58" s="728"/>
      <c r="AN58" s="728"/>
      <c r="AO58" s="728"/>
      <c r="AP58" s="728"/>
      <c r="AQ58" s="728"/>
      <c r="AR58" s="728"/>
      <c r="AS58" s="728"/>
      <c r="AT58" s="728"/>
      <c r="AU58" s="728"/>
      <c r="AV58" s="728"/>
      <c r="AW58" s="728"/>
      <c r="AX58" s="728"/>
      <c r="AY58" s="728"/>
      <c r="AZ58" s="731"/>
      <c r="BA58" s="731"/>
      <c r="BB58" s="731"/>
      <c r="BC58" s="731"/>
      <c r="BD58" s="731"/>
      <c r="BE58" s="688"/>
      <c r="BF58" s="688"/>
      <c r="BG58" s="688"/>
      <c r="BH58" s="688"/>
      <c r="BI58" s="689"/>
      <c r="BJ58" s="56"/>
      <c r="BK58" s="56"/>
      <c r="BL58" s="56"/>
      <c r="BM58" s="56"/>
      <c r="BN58" s="56"/>
      <c r="BO58" s="55"/>
      <c r="BP58" s="55"/>
      <c r="BQ58" s="52">
        <v>52</v>
      </c>
      <c r="BR58" s="72"/>
      <c r="BS58" s="678"/>
      <c r="BT58" s="679"/>
      <c r="BU58" s="679"/>
      <c r="BV58" s="679"/>
      <c r="BW58" s="679"/>
      <c r="BX58" s="679"/>
      <c r="BY58" s="679"/>
      <c r="BZ58" s="679"/>
      <c r="CA58" s="679"/>
      <c r="CB58" s="679"/>
      <c r="CC58" s="679"/>
      <c r="CD58" s="679"/>
      <c r="CE58" s="679"/>
      <c r="CF58" s="679"/>
      <c r="CG58" s="680"/>
      <c r="CH58" s="690"/>
      <c r="CI58" s="685"/>
      <c r="CJ58" s="685"/>
      <c r="CK58" s="685"/>
      <c r="CL58" s="691"/>
      <c r="CM58" s="690"/>
      <c r="CN58" s="685"/>
      <c r="CO58" s="685"/>
      <c r="CP58" s="685"/>
      <c r="CQ58" s="691"/>
      <c r="CR58" s="690"/>
      <c r="CS58" s="685"/>
      <c r="CT58" s="685"/>
      <c r="CU58" s="685"/>
      <c r="CV58" s="691"/>
      <c r="CW58" s="690"/>
      <c r="CX58" s="685"/>
      <c r="CY58" s="685"/>
      <c r="CZ58" s="685"/>
      <c r="DA58" s="691"/>
      <c r="DB58" s="690"/>
      <c r="DC58" s="685"/>
      <c r="DD58" s="685"/>
      <c r="DE58" s="685"/>
      <c r="DF58" s="691"/>
      <c r="DG58" s="690"/>
      <c r="DH58" s="685"/>
      <c r="DI58" s="685"/>
      <c r="DJ58" s="685"/>
      <c r="DK58" s="691"/>
      <c r="DL58" s="690"/>
      <c r="DM58" s="685"/>
      <c r="DN58" s="685"/>
      <c r="DO58" s="685"/>
      <c r="DP58" s="691"/>
      <c r="DQ58" s="690"/>
      <c r="DR58" s="685"/>
      <c r="DS58" s="685"/>
      <c r="DT58" s="685"/>
      <c r="DU58" s="691"/>
      <c r="DV58" s="678"/>
      <c r="DW58" s="679"/>
      <c r="DX58" s="679"/>
      <c r="DY58" s="679"/>
      <c r="DZ58" s="692"/>
      <c r="EA58" s="48"/>
    </row>
    <row r="59" spans="1:131" ht="26.25" customHeight="1" x14ac:dyDescent="0.2">
      <c r="A59" s="52">
        <v>32</v>
      </c>
      <c r="B59" s="678"/>
      <c r="C59" s="679"/>
      <c r="D59" s="679"/>
      <c r="E59" s="679"/>
      <c r="F59" s="679"/>
      <c r="G59" s="679"/>
      <c r="H59" s="679"/>
      <c r="I59" s="679"/>
      <c r="J59" s="679"/>
      <c r="K59" s="679"/>
      <c r="L59" s="679"/>
      <c r="M59" s="679"/>
      <c r="N59" s="679"/>
      <c r="O59" s="679"/>
      <c r="P59" s="680"/>
      <c r="Q59" s="727"/>
      <c r="R59" s="728"/>
      <c r="S59" s="728"/>
      <c r="T59" s="728"/>
      <c r="U59" s="728"/>
      <c r="V59" s="728"/>
      <c r="W59" s="728"/>
      <c r="X59" s="728"/>
      <c r="Y59" s="728"/>
      <c r="Z59" s="728"/>
      <c r="AA59" s="728"/>
      <c r="AB59" s="728"/>
      <c r="AC59" s="728"/>
      <c r="AD59" s="728"/>
      <c r="AE59" s="729"/>
      <c r="AF59" s="684"/>
      <c r="AG59" s="685"/>
      <c r="AH59" s="685"/>
      <c r="AI59" s="685"/>
      <c r="AJ59" s="686"/>
      <c r="AK59" s="730"/>
      <c r="AL59" s="728"/>
      <c r="AM59" s="728"/>
      <c r="AN59" s="728"/>
      <c r="AO59" s="728"/>
      <c r="AP59" s="728"/>
      <c r="AQ59" s="728"/>
      <c r="AR59" s="728"/>
      <c r="AS59" s="728"/>
      <c r="AT59" s="728"/>
      <c r="AU59" s="728"/>
      <c r="AV59" s="728"/>
      <c r="AW59" s="728"/>
      <c r="AX59" s="728"/>
      <c r="AY59" s="728"/>
      <c r="AZ59" s="731"/>
      <c r="BA59" s="731"/>
      <c r="BB59" s="731"/>
      <c r="BC59" s="731"/>
      <c r="BD59" s="731"/>
      <c r="BE59" s="688"/>
      <c r="BF59" s="688"/>
      <c r="BG59" s="688"/>
      <c r="BH59" s="688"/>
      <c r="BI59" s="689"/>
      <c r="BJ59" s="56"/>
      <c r="BK59" s="56"/>
      <c r="BL59" s="56"/>
      <c r="BM59" s="56"/>
      <c r="BN59" s="56"/>
      <c r="BO59" s="55"/>
      <c r="BP59" s="55"/>
      <c r="BQ59" s="52">
        <v>53</v>
      </c>
      <c r="BR59" s="72"/>
      <c r="BS59" s="678"/>
      <c r="BT59" s="679"/>
      <c r="BU59" s="679"/>
      <c r="BV59" s="679"/>
      <c r="BW59" s="679"/>
      <c r="BX59" s="679"/>
      <c r="BY59" s="679"/>
      <c r="BZ59" s="679"/>
      <c r="CA59" s="679"/>
      <c r="CB59" s="679"/>
      <c r="CC59" s="679"/>
      <c r="CD59" s="679"/>
      <c r="CE59" s="679"/>
      <c r="CF59" s="679"/>
      <c r="CG59" s="680"/>
      <c r="CH59" s="690"/>
      <c r="CI59" s="685"/>
      <c r="CJ59" s="685"/>
      <c r="CK59" s="685"/>
      <c r="CL59" s="691"/>
      <c r="CM59" s="690"/>
      <c r="CN59" s="685"/>
      <c r="CO59" s="685"/>
      <c r="CP59" s="685"/>
      <c r="CQ59" s="691"/>
      <c r="CR59" s="690"/>
      <c r="CS59" s="685"/>
      <c r="CT59" s="685"/>
      <c r="CU59" s="685"/>
      <c r="CV59" s="691"/>
      <c r="CW59" s="690"/>
      <c r="CX59" s="685"/>
      <c r="CY59" s="685"/>
      <c r="CZ59" s="685"/>
      <c r="DA59" s="691"/>
      <c r="DB59" s="690"/>
      <c r="DC59" s="685"/>
      <c r="DD59" s="685"/>
      <c r="DE59" s="685"/>
      <c r="DF59" s="691"/>
      <c r="DG59" s="690"/>
      <c r="DH59" s="685"/>
      <c r="DI59" s="685"/>
      <c r="DJ59" s="685"/>
      <c r="DK59" s="691"/>
      <c r="DL59" s="690"/>
      <c r="DM59" s="685"/>
      <c r="DN59" s="685"/>
      <c r="DO59" s="685"/>
      <c r="DP59" s="691"/>
      <c r="DQ59" s="690"/>
      <c r="DR59" s="685"/>
      <c r="DS59" s="685"/>
      <c r="DT59" s="685"/>
      <c r="DU59" s="691"/>
      <c r="DV59" s="678"/>
      <c r="DW59" s="679"/>
      <c r="DX59" s="679"/>
      <c r="DY59" s="679"/>
      <c r="DZ59" s="692"/>
      <c r="EA59" s="48"/>
    </row>
    <row r="60" spans="1:131" ht="26.25" customHeight="1" x14ac:dyDescent="0.2">
      <c r="A60" s="52">
        <v>33</v>
      </c>
      <c r="B60" s="678"/>
      <c r="C60" s="679"/>
      <c r="D60" s="679"/>
      <c r="E60" s="679"/>
      <c r="F60" s="679"/>
      <c r="G60" s="679"/>
      <c r="H60" s="679"/>
      <c r="I60" s="679"/>
      <c r="J60" s="679"/>
      <c r="K60" s="679"/>
      <c r="L60" s="679"/>
      <c r="M60" s="679"/>
      <c r="N60" s="679"/>
      <c r="O60" s="679"/>
      <c r="P60" s="680"/>
      <c r="Q60" s="727"/>
      <c r="R60" s="728"/>
      <c r="S60" s="728"/>
      <c r="T60" s="728"/>
      <c r="U60" s="728"/>
      <c r="V60" s="728"/>
      <c r="W60" s="728"/>
      <c r="X60" s="728"/>
      <c r="Y60" s="728"/>
      <c r="Z60" s="728"/>
      <c r="AA60" s="728"/>
      <c r="AB60" s="728"/>
      <c r="AC60" s="728"/>
      <c r="AD60" s="728"/>
      <c r="AE60" s="729"/>
      <c r="AF60" s="684"/>
      <c r="AG60" s="685"/>
      <c r="AH60" s="685"/>
      <c r="AI60" s="685"/>
      <c r="AJ60" s="686"/>
      <c r="AK60" s="730"/>
      <c r="AL60" s="728"/>
      <c r="AM60" s="728"/>
      <c r="AN60" s="728"/>
      <c r="AO60" s="728"/>
      <c r="AP60" s="728"/>
      <c r="AQ60" s="728"/>
      <c r="AR60" s="728"/>
      <c r="AS60" s="728"/>
      <c r="AT60" s="728"/>
      <c r="AU60" s="728"/>
      <c r="AV60" s="728"/>
      <c r="AW60" s="728"/>
      <c r="AX60" s="728"/>
      <c r="AY60" s="728"/>
      <c r="AZ60" s="731"/>
      <c r="BA60" s="731"/>
      <c r="BB60" s="731"/>
      <c r="BC60" s="731"/>
      <c r="BD60" s="731"/>
      <c r="BE60" s="688"/>
      <c r="BF60" s="688"/>
      <c r="BG60" s="688"/>
      <c r="BH60" s="688"/>
      <c r="BI60" s="689"/>
      <c r="BJ60" s="56"/>
      <c r="BK60" s="56"/>
      <c r="BL60" s="56"/>
      <c r="BM60" s="56"/>
      <c r="BN60" s="56"/>
      <c r="BO60" s="55"/>
      <c r="BP60" s="55"/>
      <c r="BQ60" s="52">
        <v>54</v>
      </c>
      <c r="BR60" s="72"/>
      <c r="BS60" s="678"/>
      <c r="BT60" s="679"/>
      <c r="BU60" s="679"/>
      <c r="BV60" s="679"/>
      <c r="BW60" s="679"/>
      <c r="BX60" s="679"/>
      <c r="BY60" s="679"/>
      <c r="BZ60" s="679"/>
      <c r="CA60" s="679"/>
      <c r="CB60" s="679"/>
      <c r="CC60" s="679"/>
      <c r="CD60" s="679"/>
      <c r="CE60" s="679"/>
      <c r="CF60" s="679"/>
      <c r="CG60" s="680"/>
      <c r="CH60" s="690"/>
      <c r="CI60" s="685"/>
      <c r="CJ60" s="685"/>
      <c r="CK60" s="685"/>
      <c r="CL60" s="691"/>
      <c r="CM60" s="690"/>
      <c r="CN60" s="685"/>
      <c r="CO60" s="685"/>
      <c r="CP60" s="685"/>
      <c r="CQ60" s="691"/>
      <c r="CR60" s="690"/>
      <c r="CS60" s="685"/>
      <c r="CT60" s="685"/>
      <c r="CU60" s="685"/>
      <c r="CV60" s="691"/>
      <c r="CW60" s="690"/>
      <c r="CX60" s="685"/>
      <c r="CY60" s="685"/>
      <c r="CZ60" s="685"/>
      <c r="DA60" s="691"/>
      <c r="DB60" s="690"/>
      <c r="DC60" s="685"/>
      <c r="DD60" s="685"/>
      <c r="DE60" s="685"/>
      <c r="DF60" s="691"/>
      <c r="DG60" s="690"/>
      <c r="DH60" s="685"/>
      <c r="DI60" s="685"/>
      <c r="DJ60" s="685"/>
      <c r="DK60" s="691"/>
      <c r="DL60" s="690"/>
      <c r="DM60" s="685"/>
      <c r="DN60" s="685"/>
      <c r="DO60" s="685"/>
      <c r="DP60" s="691"/>
      <c r="DQ60" s="690"/>
      <c r="DR60" s="685"/>
      <c r="DS60" s="685"/>
      <c r="DT60" s="685"/>
      <c r="DU60" s="691"/>
      <c r="DV60" s="678"/>
      <c r="DW60" s="679"/>
      <c r="DX60" s="679"/>
      <c r="DY60" s="679"/>
      <c r="DZ60" s="692"/>
      <c r="EA60" s="48"/>
    </row>
    <row r="61" spans="1:131" ht="26.25" customHeight="1" x14ac:dyDescent="0.2">
      <c r="A61" s="52">
        <v>34</v>
      </c>
      <c r="B61" s="678"/>
      <c r="C61" s="679"/>
      <c r="D61" s="679"/>
      <c r="E61" s="679"/>
      <c r="F61" s="679"/>
      <c r="G61" s="679"/>
      <c r="H61" s="679"/>
      <c r="I61" s="679"/>
      <c r="J61" s="679"/>
      <c r="K61" s="679"/>
      <c r="L61" s="679"/>
      <c r="M61" s="679"/>
      <c r="N61" s="679"/>
      <c r="O61" s="679"/>
      <c r="P61" s="680"/>
      <c r="Q61" s="727"/>
      <c r="R61" s="728"/>
      <c r="S61" s="728"/>
      <c r="T61" s="728"/>
      <c r="U61" s="728"/>
      <c r="V61" s="728"/>
      <c r="W61" s="728"/>
      <c r="X61" s="728"/>
      <c r="Y61" s="728"/>
      <c r="Z61" s="728"/>
      <c r="AA61" s="728"/>
      <c r="AB61" s="728"/>
      <c r="AC61" s="728"/>
      <c r="AD61" s="728"/>
      <c r="AE61" s="729"/>
      <c r="AF61" s="684"/>
      <c r="AG61" s="685"/>
      <c r="AH61" s="685"/>
      <c r="AI61" s="685"/>
      <c r="AJ61" s="686"/>
      <c r="AK61" s="730"/>
      <c r="AL61" s="728"/>
      <c r="AM61" s="728"/>
      <c r="AN61" s="728"/>
      <c r="AO61" s="728"/>
      <c r="AP61" s="728"/>
      <c r="AQ61" s="728"/>
      <c r="AR61" s="728"/>
      <c r="AS61" s="728"/>
      <c r="AT61" s="728"/>
      <c r="AU61" s="728"/>
      <c r="AV61" s="728"/>
      <c r="AW61" s="728"/>
      <c r="AX61" s="728"/>
      <c r="AY61" s="728"/>
      <c r="AZ61" s="731"/>
      <c r="BA61" s="731"/>
      <c r="BB61" s="731"/>
      <c r="BC61" s="731"/>
      <c r="BD61" s="731"/>
      <c r="BE61" s="688"/>
      <c r="BF61" s="688"/>
      <c r="BG61" s="688"/>
      <c r="BH61" s="688"/>
      <c r="BI61" s="689"/>
      <c r="BJ61" s="56"/>
      <c r="BK61" s="56"/>
      <c r="BL61" s="56"/>
      <c r="BM61" s="56"/>
      <c r="BN61" s="56"/>
      <c r="BO61" s="55"/>
      <c r="BP61" s="55"/>
      <c r="BQ61" s="52">
        <v>55</v>
      </c>
      <c r="BR61" s="72"/>
      <c r="BS61" s="678"/>
      <c r="BT61" s="679"/>
      <c r="BU61" s="679"/>
      <c r="BV61" s="679"/>
      <c r="BW61" s="679"/>
      <c r="BX61" s="679"/>
      <c r="BY61" s="679"/>
      <c r="BZ61" s="679"/>
      <c r="CA61" s="679"/>
      <c r="CB61" s="679"/>
      <c r="CC61" s="679"/>
      <c r="CD61" s="679"/>
      <c r="CE61" s="679"/>
      <c r="CF61" s="679"/>
      <c r="CG61" s="680"/>
      <c r="CH61" s="690"/>
      <c r="CI61" s="685"/>
      <c r="CJ61" s="685"/>
      <c r="CK61" s="685"/>
      <c r="CL61" s="691"/>
      <c r="CM61" s="690"/>
      <c r="CN61" s="685"/>
      <c r="CO61" s="685"/>
      <c r="CP61" s="685"/>
      <c r="CQ61" s="691"/>
      <c r="CR61" s="690"/>
      <c r="CS61" s="685"/>
      <c r="CT61" s="685"/>
      <c r="CU61" s="685"/>
      <c r="CV61" s="691"/>
      <c r="CW61" s="690"/>
      <c r="CX61" s="685"/>
      <c r="CY61" s="685"/>
      <c r="CZ61" s="685"/>
      <c r="DA61" s="691"/>
      <c r="DB61" s="690"/>
      <c r="DC61" s="685"/>
      <c r="DD61" s="685"/>
      <c r="DE61" s="685"/>
      <c r="DF61" s="691"/>
      <c r="DG61" s="690"/>
      <c r="DH61" s="685"/>
      <c r="DI61" s="685"/>
      <c r="DJ61" s="685"/>
      <c r="DK61" s="691"/>
      <c r="DL61" s="690"/>
      <c r="DM61" s="685"/>
      <c r="DN61" s="685"/>
      <c r="DO61" s="685"/>
      <c r="DP61" s="691"/>
      <c r="DQ61" s="690"/>
      <c r="DR61" s="685"/>
      <c r="DS61" s="685"/>
      <c r="DT61" s="685"/>
      <c r="DU61" s="691"/>
      <c r="DV61" s="678"/>
      <c r="DW61" s="679"/>
      <c r="DX61" s="679"/>
      <c r="DY61" s="679"/>
      <c r="DZ61" s="692"/>
      <c r="EA61" s="48"/>
    </row>
    <row r="62" spans="1:131" ht="26.25" customHeight="1" x14ac:dyDescent="0.2">
      <c r="A62" s="52">
        <v>35</v>
      </c>
      <c r="B62" s="678"/>
      <c r="C62" s="679"/>
      <c r="D62" s="679"/>
      <c r="E62" s="679"/>
      <c r="F62" s="679"/>
      <c r="G62" s="679"/>
      <c r="H62" s="679"/>
      <c r="I62" s="679"/>
      <c r="J62" s="679"/>
      <c r="K62" s="679"/>
      <c r="L62" s="679"/>
      <c r="M62" s="679"/>
      <c r="N62" s="679"/>
      <c r="O62" s="679"/>
      <c r="P62" s="680"/>
      <c r="Q62" s="727"/>
      <c r="R62" s="728"/>
      <c r="S62" s="728"/>
      <c r="T62" s="728"/>
      <c r="U62" s="728"/>
      <c r="V62" s="728"/>
      <c r="W62" s="728"/>
      <c r="X62" s="728"/>
      <c r="Y62" s="728"/>
      <c r="Z62" s="728"/>
      <c r="AA62" s="728"/>
      <c r="AB62" s="728"/>
      <c r="AC62" s="728"/>
      <c r="AD62" s="728"/>
      <c r="AE62" s="729"/>
      <c r="AF62" s="684"/>
      <c r="AG62" s="685"/>
      <c r="AH62" s="685"/>
      <c r="AI62" s="685"/>
      <c r="AJ62" s="686"/>
      <c r="AK62" s="730"/>
      <c r="AL62" s="728"/>
      <c r="AM62" s="728"/>
      <c r="AN62" s="728"/>
      <c r="AO62" s="728"/>
      <c r="AP62" s="728"/>
      <c r="AQ62" s="728"/>
      <c r="AR62" s="728"/>
      <c r="AS62" s="728"/>
      <c r="AT62" s="728"/>
      <c r="AU62" s="728"/>
      <c r="AV62" s="728"/>
      <c r="AW62" s="728"/>
      <c r="AX62" s="728"/>
      <c r="AY62" s="728"/>
      <c r="AZ62" s="731"/>
      <c r="BA62" s="731"/>
      <c r="BB62" s="731"/>
      <c r="BC62" s="731"/>
      <c r="BD62" s="731"/>
      <c r="BE62" s="688"/>
      <c r="BF62" s="688"/>
      <c r="BG62" s="688"/>
      <c r="BH62" s="688"/>
      <c r="BI62" s="689"/>
      <c r="BJ62" s="732" t="s">
        <v>462</v>
      </c>
      <c r="BK62" s="693"/>
      <c r="BL62" s="693"/>
      <c r="BM62" s="693"/>
      <c r="BN62" s="694"/>
      <c r="BO62" s="55"/>
      <c r="BP62" s="55"/>
      <c r="BQ62" s="52">
        <v>56</v>
      </c>
      <c r="BR62" s="72"/>
      <c r="BS62" s="678"/>
      <c r="BT62" s="679"/>
      <c r="BU62" s="679"/>
      <c r="BV62" s="679"/>
      <c r="BW62" s="679"/>
      <c r="BX62" s="679"/>
      <c r="BY62" s="679"/>
      <c r="BZ62" s="679"/>
      <c r="CA62" s="679"/>
      <c r="CB62" s="679"/>
      <c r="CC62" s="679"/>
      <c r="CD62" s="679"/>
      <c r="CE62" s="679"/>
      <c r="CF62" s="679"/>
      <c r="CG62" s="680"/>
      <c r="CH62" s="690"/>
      <c r="CI62" s="685"/>
      <c r="CJ62" s="685"/>
      <c r="CK62" s="685"/>
      <c r="CL62" s="691"/>
      <c r="CM62" s="690"/>
      <c r="CN62" s="685"/>
      <c r="CO62" s="685"/>
      <c r="CP62" s="685"/>
      <c r="CQ62" s="691"/>
      <c r="CR62" s="690"/>
      <c r="CS62" s="685"/>
      <c r="CT62" s="685"/>
      <c r="CU62" s="685"/>
      <c r="CV62" s="691"/>
      <c r="CW62" s="690"/>
      <c r="CX62" s="685"/>
      <c r="CY62" s="685"/>
      <c r="CZ62" s="685"/>
      <c r="DA62" s="691"/>
      <c r="DB62" s="690"/>
      <c r="DC62" s="685"/>
      <c r="DD62" s="685"/>
      <c r="DE62" s="685"/>
      <c r="DF62" s="691"/>
      <c r="DG62" s="690"/>
      <c r="DH62" s="685"/>
      <c r="DI62" s="685"/>
      <c r="DJ62" s="685"/>
      <c r="DK62" s="691"/>
      <c r="DL62" s="690"/>
      <c r="DM62" s="685"/>
      <c r="DN62" s="685"/>
      <c r="DO62" s="685"/>
      <c r="DP62" s="691"/>
      <c r="DQ62" s="690"/>
      <c r="DR62" s="685"/>
      <c r="DS62" s="685"/>
      <c r="DT62" s="685"/>
      <c r="DU62" s="691"/>
      <c r="DV62" s="678"/>
      <c r="DW62" s="679"/>
      <c r="DX62" s="679"/>
      <c r="DY62" s="679"/>
      <c r="DZ62" s="692"/>
      <c r="EA62" s="48"/>
    </row>
    <row r="63" spans="1:131" ht="26.25" customHeight="1" x14ac:dyDescent="0.2">
      <c r="A63" s="53" t="s">
        <v>247</v>
      </c>
      <c r="B63" s="695" t="s">
        <v>375</v>
      </c>
      <c r="C63" s="696"/>
      <c r="D63" s="696"/>
      <c r="E63" s="696"/>
      <c r="F63" s="696"/>
      <c r="G63" s="696"/>
      <c r="H63" s="696"/>
      <c r="I63" s="696"/>
      <c r="J63" s="696"/>
      <c r="K63" s="696"/>
      <c r="L63" s="696"/>
      <c r="M63" s="696"/>
      <c r="N63" s="696"/>
      <c r="O63" s="696"/>
      <c r="P63" s="697"/>
      <c r="Q63" s="739"/>
      <c r="R63" s="704"/>
      <c r="S63" s="704"/>
      <c r="T63" s="704"/>
      <c r="U63" s="704"/>
      <c r="V63" s="704"/>
      <c r="W63" s="704"/>
      <c r="X63" s="704"/>
      <c r="Y63" s="704"/>
      <c r="Z63" s="704"/>
      <c r="AA63" s="704"/>
      <c r="AB63" s="704"/>
      <c r="AC63" s="704"/>
      <c r="AD63" s="704"/>
      <c r="AE63" s="740"/>
      <c r="AF63" s="701">
        <v>601</v>
      </c>
      <c r="AG63" s="699"/>
      <c r="AH63" s="699"/>
      <c r="AI63" s="699"/>
      <c r="AJ63" s="702"/>
      <c r="AK63" s="703"/>
      <c r="AL63" s="704"/>
      <c r="AM63" s="704"/>
      <c r="AN63" s="704"/>
      <c r="AO63" s="704"/>
      <c r="AP63" s="699">
        <v>3112</v>
      </c>
      <c r="AQ63" s="699"/>
      <c r="AR63" s="699"/>
      <c r="AS63" s="699"/>
      <c r="AT63" s="699"/>
      <c r="AU63" s="699">
        <v>1578</v>
      </c>
      <c r="AV63" s="699"/>
      <c r="AW63" s="699"/>
      <c r="AX63" s="699"/>
      <c r="AY63" s="699"/>
      <c r="AZ63" s="741"/>
      <c r="BA63" s="741"/>
      <c r="BB63" s="741"/>
      <c r="BC63" s="741"/>
      <c r="BD63" s="741"/>
      <c r="BE63" s="705"/>
      <c r="BF63" s="705"/>
      <c r="BG63" s="705"/>
      <c r="BH63" s="705"/>
      <c r="BI63" s="706"/>
      <c r="BJ63" s="707" t="s">
        <v>197</v>
      </c>
      <c r="BK63" s="708"/>
      <c r="BL63" s="708"/>
      <c r="BM63" s="708"/>
      <c r="BN63" s="709"/>
      <c r="BO63" s="55"/>
      <c r="BP63" s="55"/>
      <c r="BQ63" s="52">
        <v>57</v>
      </c>
      <c r="BR63" s="72"/>
      <c r="BS63" s="678"/>
      <c r="BT63" s="679"/>
      <c r="BU63" s="679"/>
      <c r="BV63" s="679"/>
      <c r="BW63" s="679"/>
      <c r="BX63" s="679"/>
      <c r="BY63" s="679"/>
      <c r="BZ63" s="679"/>
      <c r="CA63" s="679"/>
      <c r="CB63" s="679"/>
      <c r="CC63" s="679"/>
      <c r="CD63" s="679"/>
      <c r="CE63" s="679"/>
      <c r="CF63" s="679"/>
      <c r="CG63" s="680"/>
      <c r="CH63" s="690"/>
      <c r="CI63" s="685"/>
      <c r="CJ63" s="685"/>
      <c r="CK63" s="685"/>
      <c r="CL63" s="691"/>
      <c r="CM63" s="690"/>
      <c r="CN63" s="685"/>
      <c r="CO63" s="685"/>
      <c r="CP63" s="685"/>
      <c r="CQ63" s="691"/>
      <c r="CR63" s="690"/>
      <c r="CS63" s="685"/>
      <c r="CT63" s="685"/>
      <c r="CU63" s="685"/>
      <c r="CV63" s="691"/>
      <c r="CW63" s="690"/>
      <c r="CX63" s="685"/>
      <c r="CY63" s="685"/>
      <c r="CZ63" s="685"/>
      <c r="DA63" s="691"/>
      <c r="DB63" s="690"/>
      <c r="DC63" s="685"/>
      <c r="DD63" s="685"/>
      <c r="DE63" s="685"/>
      <c r="DF63" s="691"/>
      <c r="DG63" s="690"/>
      <c r="DH63" s="685"/>
      <c r="DI63" s="685"/>
      <c r="DJ63" s="685"/>
      <c r="DK63" s="691"/>
      <c r="DL63" s="690"/>
      <c r="DM63" s="685"/>
      <c r="DN63" s="685"/>
      <c r="DO63" s="685"/>
      <c r="DP63" s="691"/>
      <c r="DQ63" s="690"/>
      <c r="DR63" s="685"/>
      <c r="DS63" s="685"/>
      <c r="DT63" s="685"/>
      <c r="DU63" s="691"/>
      <c r="DV63" s="678"/>
      <c r="DW63" s="679"/>
      <c r="DX63" s="679"/>
      <c r="DY63" s="679"/>
      <c r="DZ63" s="692"/>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78"/>
      <c r="BT64" s="679"/>
      <c r="BU64" s="679"/>
      <c r="BV64" s="679"/>
      <c r="BW64" s="679"/>
      <c r="BX64" s="679"/>
      <c r="BY64" s="679"/>
      <c r="BZ64" s="679"/>
      <c r="CA64" s="679"/>
      <c r="CB64" s="679"/>
      <c r="CC64" s="679"/>
      <c r="CD64" s="679"/>
      <c r="CE64" s="679"/>
      <c r="CF64" s="679"/>
      <c r="CG64" s="680"/>
      <c r="CH64" s="690"/>
      <c r="CI64" s="685"/>
      <c r="CJ64" s="685"/>
      <c r="CK64" s="685"/>
      <c r="CL64" s="691"/>
      <c r="CM64" s="690"/>
      <c r="CN64" s="685"/>
      <c r="CO64" s="685"/>
      <c r="CP64" s="685"/>
      <c r="CQ64" s="691"/>
      <c r="CR64" s="690"/>
      <c r="CS64" s="685"/>
      <c r="CT64" s="685"/>
      <c r="CU64" s="685"/>
      <c r="CV64" s="691"/>
      <c r="CW64" s="690"/>
      <c r="CX64" s="685"/>
      <c r="CY64" s="685"/>
      <c r="CZ64" s="685"/>
      <c r="DA64" s="691"/>
      <c r="DB64" s="690"/>
      <c r="DC64" s="685"/>
      <c r="DD64" s="685"/>
      <c r="DE64" s="685"/>
      <c r="DF64" s="691"/>
      <c r="DG64" s="690"/>
      <c r="DH64" s="685"/>
      <c r="DI64" s="685"/>
      <c r="DJ64" s="685"/>
      <c r="DK64" s="691"/>
      <c r="DL64" s="690"/>
      <c r="DM64" s="685"/>
      <c r="DN64" s="685"/>
      <c r="DO64" s="685"/>
      <c r="DP64" s="691"/>
      <c r="DQ64" s="690"/>
      <c r="DR64" s="685"/>
      <c r="DS64" s="685"/>
      <c r="DT64" s="685"/>
      <c r="DU64" s="691"/>
      <c r="DV64" s="678"/>
      <c r="DW64" s="679"/>
      <c r="DX64" s="679"/>
      <c r="DY64" s="679"/>
      <c r="DZ64" s="692"/>
      <c r="EA64" s="48"/>
    </row>
    <row r="65" spans="1:131" ht="26.25" customHeight="1" x14ac:dyDescent="0.2">
      <c r="A65" s="56" t="s">
        <v>463</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78"/>
      <c r="BT65" s="679"/>
      <c r="BU65" s="679"/>
      <c r="BV65" s="679"/>
      <c r="BW65" s="679"/>
      <c r="BX65" s="679"/>
      <c r="BY65" s="679"/>
      <c r="BZ65" s="679"/>
      <c r="CA65" s="679"/>
      <c r="CB65" s="679"/>
      <c r="CC65" s="679"/>
      <c r="CD65" s="679"/>
      <c r="CE65" s="679"/>
      <c r="CF65" s="679"/>
      <c r="CG65" s="680"/>
      <c r="CH65" s="690"/>
      <c r="CI65" s="685"/>
      <c r="CJ65" s="685"/>
      <c r="CK65" s="685"/>
      <c r="CL65" s="691"/>
      <c r="CM65" s="690"/>
      <c r="CN65" s="685"/>
      <c r="CO65" s="685"/>
      <c r="CP65" s="685"/>
      <c r="CQ65" s="691"/>
      <c r="CR65" s="690"/>
      <c r="CS65" s="685"/>
      <c r="CT65" s="685"/>
      <c r="CU65" s="685"/>
      <c r="CV65" s="691"/>
      <c r="CW65" s="690"/>
      <c r="CX65" s="685"/>
      <c r="CY65" s="685"/>
      <c r="CZ65" s="685"/>
      <c r="DA65" s="691"/>
      <c r="DB65" s="690"/>
      <c r="DC65" s="685"/>
      <c r="DD65" s="685"/>
      <c r="DE65" s="685"/>
      <c r="DF65" s="691"/>
      <c r="DG65" s="690"/>
      <c r="DH65" s="685"/>
      <c r="DI65" s="685"/>
      <c r="DJ65" s="685"/>
      <c r="DK65" s="691"/>
      <c r="DL65" s="690"/>
      <c r="DM65" s="685"/>
      <c r="DN65" s="685"/>
      <c r="DO65" s="685"/>
      <c r="DP65" s="691"/>
      <c r="DQ65" s="690"/>
      <c r="DR65" s="685"/>
      <c r="DS65" s="685"/>
      <c r="DT65" s="685"/>
      <c r="DU65" s="691"/>
      <c r="DV65" s="678"/>
      <c r="DW65" s="679"/>
      <c r="DX65" s="679"/>
      <c r="DY65" s="679"/>
      <c r="DZ65" s="692"/>
      <c r="EA65" s="48"/>
    </row>
    <row r="66" spans="1:131" ht="26.25" customHeight="1" x14ac:dyDescent="0.2">
      <c r="A66" s="664" t="s">
        <v>449</v>
      </c>
      <c r="B66" s="665"/>
      <c r="C66" s="665"/>
      <c r="D66" s="665"/>
      <c r="E66" s="665"/>
      <c r="F66" s="665"/>
      <c r="G66" s="665"/>
      <c r="H66" s="665"/>
      <c r="I66" s="665"/>
      <c r="J66" s="665"/>
      <c r="K66" s="665"/>
      <c r="L66" s="665"/>
      <c r="M66" s="665"/>
      <c r="N66" s="665"/>
      <c r="O66" s="665"/>
      <c r="P66" s="666"/>
      <c r="Q66" s="658" t="s">
        <v>455</v>
      </c>
      <c r="R66" s="659"/>
      <c r="S66" s="659"/>
      <c r="T66" s="659"/>
      <c r="U66" s="670"/>
      <c r="V66" s="658" t="s">
        <v>456</v>
      </c>
      <c r="W66" s="659"/>
      <c r="X66" s="659"/>
      <c r="Y66" s="659"/>
      <c r="Z66" s="670"/>
      <c r="AA66" s="658" t="s">
        <v>457</v>
      </c>
      <c r="AB66" s="659"/>
      <c r="AC66" s="659"/>
      <c r="AD66" s="659"/>
      <c r="AE66" s="670"/>
      <c r="AF66" s="969" t="s">
        <v>243</v>
      </c>
      <c r="AG66" s="964"/>
      <c r="AH66" s="964"/>
      <c r="AI66" s="964"/>
      <c r="AJ66" s="970"/>
      <c r="AK66" s="658" t="s">
        <v>389</v>
      </c>
      <c r="AL66" s="665"/>
      <c r="AM66" s="665"/>
      <c r="AN66" s="665"/>
      <c r="AO66" s="666"/>
      <c r="AP66" s="658" t="s">
        <v>359</v>
      </c>
      <c r="AQ66" s="659"/>
      <c r="AR66" s="659"/>
      <c r="AS66" s="659"/>
      <c r="AT66" s="670"/>
      <c r="AU66" s="658" t="s">
        <v>464</v>
      </c>
      <c r="AV66" s="659"/>
      <c r="AW66" s="659"/>
      <c r="AX66" s="659"/>
      <c r="AY66" s="670"/>
      <c r="AZ66" s="658" t="s">
        <v>445</v>
      </c>
      <c r="BA66" s="659"/>
      <c r="BB66" s="659"/>
      <c r="BC66" s="659"/>
      <c r="BD66" s="660"/>
      <c r="BE66" s="55"/>
      <c r="BF66" s="55"/>
      <c r="BG66" s="55"/>
      <c r="BH66" s="55"/>
      <c r="BI66" s="55"/>
      <c r="BJ66" s="55"/>
      <c r="BK66" s="55"/>
      <c r="BL66" s="55"/>
      <c r="BM66" s="55"/>
      <c r="BN66" s="55"/>
      <c r="BO66" s="55"/>
      <c r="BP66" s="55"/>
      <c r="BQ66" s="52">
        <v>60</v>
      </c>
      <c r="BR66" s="73"/>
      <c r="BS66" s="736"/>
      <c r="BT66" s="737"/>
      <c r="BU66" s="737"/>
      <c r="BV66" s="737"/>
      <c r="BW66" s="737"/>
      <c r="BX66" s="737"/>
      <c r="BY66" s="737"/>
      <c r="BZ66" s="737"/>
      <c r="CA66" s="737"/>
      <c r="CB66" s="737"/>
      <c r="CC66" s="737"/>
      <c r="CD66" s="737"/>
      <c r="CE66" s="737"/>
      <c r="CF66" s="737"/>
      <c r="CG66" s="742"/>
      <c r="CH66" s="733"/>
      <c r="CI66" s="734"/>
      <c r="CJ66" s="734"/>
      <c r="CK66" s="734"/>
      <c r="CL66" s="735"/>
      <c r="CM66" s="733"/>
      <c r="CN66" s="734"/>
      <c r="CO66" s="734"/>
      <c r="CP66" s="734"/>
      <c r="CQ66" s="735"/>
      <c r="CR66" s="733"/>
      <c r="CS66" s="734"/>
      <c r="CT66" s="734"/>
      <c r="CU66" s="734"/>
      <c r="CV66" s="735"/>
      <c r="CW66" s="733"/>
      <c r="CX66" s="734"/>
      <c r="CY66" s="734"/>
      <c r="CZ66" s="734"/>
      <c r="DA66" s="735"/>
      <c r="DB66" s="733"/>
      <c r="DC66" s="734"/>
      <c r="DD66" s="734"/>
      <c r="DE66" s="734"/>
      <c r="DF66" s="735"/>
      <c r="DG66" s="733"/>
      <c r="DH66" s="734"/>
      <c r="DI66" s="734"/>
      <c r="DJ66" s="734"/>
      <c r="DK66" s="735"/>
      <c r="DL66" s="733"/>
      <c r="DM66" s="734"/>
      <c r="DN66" s="734"/>
      <c r="DO66" s="734"/>
      <c r="DP66" s="735"/>
      <c r="DQ66" s="733"/>
      <c r="DR66" s="734"/>
      <c r="DS66" s="734"/>
      <c r="DT66" s="734"/>
      <c r="DU66" s="735"/>
      <c r="DV66" s="736"/>
      <c r="DW66" s="737"/>
      <c r="DX66" s="737"/>
      <c r="DY66" s="737"/>
      <c r="DZ66" s="738"/>
      <c r="EA66" s="48"/>
    </row>
    <row r="67" spans="1:131" ht="26.25" customHeight="1" x14ac:dyDescent="0.2">
      <c r="A67" s="667"/>
      <c r="B67" s="668"/>
      <c r="C67" s="668"/>
      <c r="D67" s="668"/>
      <c r="E67" s="668"/>
      <c r="F67" s="668"/>
      <c r="G67" s="668"/>
      <c r="H67" s="668"/>
      <c r="I67" s="668"/>
      <c r="J67" s="668"/>
      <c r="K67" s="668"/>
      <c r="L67" s="668"/>
      <c r="M67" s="668"/>
      <c r="N67" s="668"/>
      <c r="O67" s="668"/>
      <c r="P67" s="669"/>
      <c r="Q67" s="661"/>
      <c r="R67" s="662"/>
      <c r="S67" s="662"/>
      <c r="T67" s="662"/>
      <c r="U67" s="671"/>
      <c r="V67" s="661"/>
      <c r="W67" s="662"/>
      <c r="X67" s="662"/>
      <c r="Y67" s="662"/>
      <c r="Z67" s="671"/>
      <c r="AA67" s="661"/>
      <c r="AB67" s="662"/>
      <c r="AC67" s="662"/>
      <c r="AD67" s="662"/>
      <c r="AE67" s="671"/>
      <c r="AF67" s="971"/>
      <c r="AG67" s="967"/>
      <c r="AH67" s="967"/>
      <c r="AI67" s="967"/>
      <c r="AJ67" s="972"/>
      <c r="AK67" s="973"/>
      <c r="AL67" s="668"/>
      <c r="AM67" s="668"/>
      <c r="AN67" s="668"/>
      <c r="AO67" s="669"/>
      <c r="AP67" s="661"/>
      <c r="AQ67" s="662"/>
      <c r="AR67" s="662"/>
      <c r="AS67" s="662"/>
      <c r="AT67" s="671"/>
      <c r="AU67" s="661"/>
      <c r="AV67" s="662"/>
      <c r="AW67" s="662"/>
      <c r="AX67" s="662"/>
      <c r="AY67" s="671"/>
      <c r="AZ67" s="661"/>
      <c r="BA67" s="662"/>
      <c r="BB67" s="662"/>
      <c r="BC67" s="662"/>
      <c r="BD67" s="663"/>
      <c r="BE67" s="55"/>
      <c r="BF67" s="55"/>
      <c r="BG67" s="55"/>
      <c r="BH67" s="55"/>
      <c r="BI67" s="55"/>
      <c r="BJ67" s="55"/>
      <c r="BK67" s="55"/>
      <c r="BL67" s="55"/>
      <c r="BM67" s="55"/>
      <c r="BN67" s="55"/>
      <c r="BO67" s="55"/>
      <c r="BP67" s="55"/>
      <c r="BQ67" s="52">
        <v>61</v>
      </c>
      <c r="BR67" s="73"/>
      <c r="BS67" s="736"/>
      <c r="BT67" s="737"/>
      <c r="BU67" s="737"/>
      <c r="BV67" s="737"/>
      <c r="BW67" s="737"/>
      <c r="BX67" s="737"/>
      <c r="BY67" s="737"/>
      <c r="BZ67" s="737"/>
      <c r="CA67" s="737"/>
      <c r="CB67" s="737"/>
      <c r="CC67" s="737"/>
      <c r="CD67" s="737"/>
      <c r="CE67" s="737"/>
      <c r="CF67" s="737"/>
      <c r="CG67" s="742"/>
      <c r="CH67" s="733"/>
      <c r="CI67" s="734"/>
      <c r="CJ67" s="734"/>
      <c r="CK67" s="734"/>
      <c r="CL67" s="735"/>
      <c r="CM67" s="733"/>
      <c r="CN67" s="734"/>
      <c r="CO67" s="734"/>
      <c r="CP67" s="734"/>
      <c r="CQ67" s="735"/>
      <c r="CR67" s="733"/>
      <c r="CS67" s="734"/>
      <c r="CT67" s="734"/>
      <c r="CU67" s="734"/>
      <c r="CV67" s="735"/>
      <c r="CW67" s="733"/>
      <c r="CX67" s="734"/>
      <c r="CY67" s="734"/>
      <c r="CZ67" s="734"/>
      <c r="DA67" s="735"/>
      <c r="DB67" s="733"/>
      <c r="DC67" s="734"/>
      <c r="DD67" s="734"/>
      <c r="DE67" s="734"/>
      <c r="DF67" s="735"/>
      <c r="DG67" s="733"/>
      <c r="DH67" s="734"/>
      <c r="DI67" s="734"/>
      <c r="DJ67" s="734"/>
      <c r="DK67" s="735"/>
      <c r="DL67" s="733"/>
      <c r="DM67" s="734"/>
      <c r="DN67" s="734"/>
      <c r="DO67" s="734"/>
      <c r="DP67" s="735"/>
      <c r="DQ67" s="733"/>
      <c r="DR67" s="734"/>
      <c r="DS67" s="734"/>
      <c r="DT67" s="734"/>
      <c r="DU67" s="735"/>
      <c r="DV67" s="736"/>
      <c r="DW67" s="737"/>
      <c r="DX67" s="737"/>
      <c r="DY67" s="737"/>
      <c r="DZ67" s="738"/>
      <c r="EA67" s="48"/>
    </row>
    <row r="68" spans="1:131" ht="26.25" customHeight="1" x14ac:dyDescent="0.2">
      <c r="A68" s="51">
        <v>1</v>
      </c>
      <c r="B68" s="642" t="s">
        <v>531</v>
      </c>
      <c r="C68" s="643"/>
      <c r="D68" s="643"/>
      <c r="E68" s="643"/>
      <c r="F68" s="643"/>
      <c r="G68" s="643"/>
      <c r="H68" s="643"/>
      <c r="I68" s="643"/>
      <c r="J68" s="643"/>
      <c r="K68" s="643"/>
      <c r="L68" s="643"/>
      <c r="M68" s="643"/>
      <c r="N68" s="643"/>
      <c r="O68" s="643"/>
      <c r="P68" s="644"/>
      <c r="Q68" s="645">
        <v>9448</v>
      </c>
      <c r="R68" s="646"/>
      <c r="S68" s="646"/>
      <c r="T68" s="646"/>
      <c r="U68" s="646"/>
      <c r="V68" s="646">
        <v>7971</v>
      </c>
      <c r="W68" s="646"/>
      <c r="X68" s="646"/>
      <c r="Y68" s="646"/>
      <c r="Z68" s="646"/>
      <c r="AA68" s="646">
        <v>1477</v>
      </c>
      <c r="AB68" s="646"/>
      <c r="AC68" s="646"/>
      <c r="AD68" s="646"/>
      <c r="AE68" s="646"/>
      <c r="AF68" s="646">
        <v>1477</v>
      </c>
      <c r="AG68" s="646"/>
      <c r="AH68" s="646"/>
      <c r="AI68" s="646"/>
      <c r="AJ68" s="646"/>
      <c r="AK68" s="646">
        <v>199</v>
      </c>
      <c r="AL68" s="646"/>
      <c r="AM68" s="646"/>
      <c r="AN68" s="646"/>
      <c r="AO68" s="646"/>
      <c r="AP68" s="646" t="s">
        <v>197</v>
      </c>
      <c r="AQ68" s="646"/>
      <c r="AR68" s="646"/>
      <c r="AS68" s="646"/>
      <c r="AT68" s="646"/>
      <c r="AU68" s="646" t="s">
        <v>197</v>
      </c>
      <c r="AV68" s="646"/>
      <c r="AW68" s="646"/>
      <c r="AX68" s="646"/>
      <c r="AY68" s="646"/>
      <c r="AZ68" s="652"/>
      <c r="BA68" s="652"/>
      <c r="BB68" s="652"/>
      <c r="BC68" s="652"/>
      <c r="BD68" s="653"/>
      <c r="BE68" s="55"/>
      <c r="BF68" s="55"/>
      <c r="BG68" s="55"/>
      <c r="BH68" s="55"/>
      <c r="BI68" s="55"/>
      <c r="BJ68" s="55"/>
      <c r="BK68" s="55"/>
      <c r="BL68" s="55"/>
      <c r="BM68" s="55"/>
      <c r="BN68" s="55"/>
      <c r="BO68" s="55"/>
      <c r="BP68" s="55"/>
      <c r="BQ68" s="52">
        <v>62</v>
      </c>
      <c r="BR68" s="73"/>
      <c r="BS68" s="736"/>
      <c r="BT68" s="737"/>
      <c r="BU68" s="737"/>
      <c r="BV68" s="737"/>
      <c r="BW68" s="737"/>
      <c r="BX68" s="737"/>
      <c r="BY68" s="737"/>
      <c r="BZ68" s="737"/>
      <c r="CA68" s="737"/>
      <c r="CB68" s="737"/>
      <c r="CC68" s="737"/>
      <c r="CD68" s="737"/>
      <c r="CE68" s="737"/>
      <c r="CF68" s="737"/>
      <c r="CG68" s="742"/>
      <c r="CH68" s="733"/>
      <c r="CI68" s="734"/>
      <c r="CJ68" s="734"/>
      <c r="CK68" s="734"/>
      <c r="CL68" s="735"/>
      <c r="CM68" s="733"/>
      <c r="CN68" s="734"/>
      <c r="CO68" s="734"/>
      <c r="CP68" s="734"/>
      <c r="CQ68" s="735"/>
      <c r="CR68" s="733"/>
      <c r="CS68" s="734"/>
      <c r="CT68" s="734"/>
      <c r="CU68" s="734"/>
      <c r="CV68" s="735"/>
      <c r="CW68" s="733"/>
      <c r="CX68" s="734"/>
      <c r="CY68" s="734"/>
      <c r="CZ68" s="734"/>
      <c r="DA68" s="735"/>
      <c r="DB68" s="733"/>
      <c r="DC68" s="734"/>
      <c r="DD68" s="734"/>
      <c r="DE68" s="734"/>
      <c r="DF68" s="735"/>
      <c r="DG68" s="733"/>
      <c r="DH68" s="734"/>
      <c r="DI68" s="734"/>
      <c r="DJ68" s="734"/>
      <c r="DK68" s="735"/>
      <c r="DL68" s="733"/>
      <c r="DM68" s="734"/>
      <c r="DN68" s="734"/>
      <c r="DO68" s="734"/>
      <c r="DP68" s="735"/>
      <c r="DQ68" s="733"/>
      <c r="DR68" s="734"/>
      <c r="DS68" s="734"/>
      <c r="DT68" s="734"/>
      <c r="DU68" s="735"/>
      <c r="DV68" s="736"/>
      <c r="DW68" s="737"/>
      <c r="DX68" s="737"/>
      <c r="DY68" s="737"/>
      <c r="DZ68" s="738"/>
      <c r="EA68" s="48"/>
    </row>
    <row r="69" spans="1:131" ht="26.25" customHeight="1" x14ac:dyDescent="0.2">
      <c r="A69" s="52">
        <v>2</v>
      </c>
      <c r="B69" s="678" t="s">
        <v>437</v>
      </c>
      <c r="C69" s="679"/>
      <c r="D69" s="679"/>
      <c r="E69" s="679"/>
      <c r="F69" s="679"/>
      <c r="G69" s="679"/>
      <c r="H69" s="679"/>
      <c r="I69" s="679"/>
      <c r="J69" s="679"/>
      <c r="K69" s="679"/>
      <c r="L69" s="679"/>
      <c r="M69" s="679"/>
      <c r="N69" s="679"/>
      <c r="O69" s="679"/>
      <c r="P69" s="680"/>
      <c r="Q69" s="681">
        <v>82</v>
      </c>
      <c r="R69" s="682"/>
      <c r="S69" s="682"/>
      <c r="T69" s="682"/>
      <c r="U69" s="682"/>
      <c r="V69" s="682">
        <v>76</v>
      </c>
      <c r="W69" s="682"/>
      <c r="X69" s="682"/>
      <c r="Y69" s="682"/>
      <c r="Z69" s="682"/>
      <c r="AA69" s="682">
        <v>6</v>
      </c>
      <c r="AB69" s="682"/>
      <c r="AC69" s="682"/>
      <c r="AD69" s="682"/>
      <c r="AE69" s="682"/>
      <c r="AF69" s="682">
        <v>6</v>
      </c>
      <c r="AG69" s="682"/>
      <c r="AH69" s="682"/>
      <c r="AI69" s="682"/>
      <c r="AJ69" s="682"/>
      <c r="AK69" s="682">
        <v>20</v>
      </c>
      <c r="AL69" s="682"/>
      <c r="AM69" s="682"/>
      <c r="AN69" s="682"/>
      <c r="AO69" s="682"/>
      <c r="AP69" s="682" t="s">
        <v>197</v>
      </c>
      <c r="AQ69" s="682"/>
      <c r="AR69" s="682"/>
      <c r="AS69" s="682"/>
      <c r="AT69" s="682"/>
      <c r="AU69" s="682" t="s">
        <v>197</v>
      </c>
      <c r="AV69" s="682"/>
      <c r="AW69" s="682"/>
      <c r="AX69" s="682"/>
      <c r="AY69" s="682"/>
      <c r="AZ69" s="688"/>
      <c r="BA69" s="688"/>
      <c r="BB69" s="688"/>
      <c r="BC69" s="688"/>
      <c r="BD69" s="689"/>
      <c r="BE69" s="55"/>
      <c r="BF69" s="55"/>
      <c r="BG69" s="55"/>
      <c r="BH69" s="55"/>
      <c r="BI69" s="55"/>
      <c r="BJ69" s="55"/>
      <c r="BK69" s="55"/>
      <c r="BL69" s="55"/>
      <c r="BM69" s="55"/>
      <c r="BN69" s="55"/>
      <c r="BO69" s="55"/>
      <c r="BP69" s="55"/>
      <c r="BQ69" s="52">
        <v>63</v>
      </c>
      <c r="BR69" s="73"/>
      <c r="BS69" s="736"/>
      <c r="BT69" s="737"/>
      <c r="BU69" s="737"/>
      <c r="BV69" s="737"/>
      <c r="BW69" s="737"/>
      <c r="BX69" s="737"/>
      <c r="BY69" s="737"/>
      <c r="BZ69" s="737"/>
      <c r="CA69" s="737"/>
      <c r="CB69" s="737"/>
      <c r="CC69" s="737"/>
      <c r="CD69" s="737"/>
      <c r="CE69" s="737"/>
      <c r="CF69" s="737"/>
      <c r="CG69" s="742"/>
      <c r="CH69" s="733"/>
      <c r="CI69" s="734"/>
      <c r="CJ69" s="734"/>
      <c r="CK69" s="734"/>
      <c r="CL69" s="735"/>
      <c r="CM69" s="733"/>
      <c r="CN69" s="734"/>
      <c r="CO69" s="734"/>
      <c r="CP69" s="734"/>
      <c r="CQ69" s="735"/>
      <c r="CR69" s="733"/>
      <c r="CS69" s="734"/>
      <c r="CT69" s="734"/>
      <c r="CU69" s="734"/>
      <c r="CV69" s="735"/>
      <c r="CW69" s="733"/>
      <c r="CX69" s="734"/>
      <c r="CY69" s="734"/>
      <c r="CZ69" s="734"/>
      <c r="DA69" s="735"/>
      <c r="DB69" s="733"/>
      <c r="DC69" s="734"/>
      <c r="DD69" s="734"/>
      <c r="DE69" s="734"/>
      <c r="DF69" s="735"/>
      <c r="DG69" s="733"/>
      <c r="DH69" s="734"/>
      <c r="DI69" s="734"/>
      <c r="DJ69" s="734"/>
      <c r="DK69" s="735"/>
      <c r="DL69" s="733"/>
      <c r="DM69" s="734"/>
      <c r="DN69" s="734"/>
      <c r="DO69" s="734"/>
      <c r="DP69" s="735"/>
      <c r="DQ69" s="733"/>
      <c r="DR69" s="734"/>
      <c r="DS69" s="734"/>
      <c r="DT69" s="734"/>
      <c r="DU69" s="735"/>
      <c r="DV69" s="736"/>
      <c r="DW69" s="737"/>
      <c r="DX69" s="737"/>
      <c r="DY69" s="737"/>
      <c r="DZ69" s="738"/>
      <c r="EA69" s="48"/>
    </row>
    <row r="70" spans="1:131" ht="26.25" customHeight="1" x14ac:dyDescent="0.2">
      <c r="A70" s="52">
        <v>3</v>
      </c>
      <c r="B70" s="678" t="s">
        <v>376</v>
      </c>
      <c r="C70" s="679"/>
      <c r="D70" s="679"/>
      <c r="E70" s="679"/>
      <c r="F70" s="679"/>
      <c r="G70" s="679"/>
      <c r="H70" s="679"/>
      <c r="I70" s="679"/>
      <c r="J70" s="679"/>
      <c r="K70" s="679"/>
      <c r="L70" s="679"/>
      <c r="M70" s="679"/>
      <c r="N70" s="679"/>
      <c r="O70" s="679"/>
      <c r="P70" s="680"/>
      <c r="Q70" s="681">
        <v>2910</v>
      </c>
      <c r="R70" s="682"/>
      <c r="S70" s="682"/>
      <c r="T70" s="682"/>
      <c r="U70" s="682"/>
      <c r="V70" s="682">
        <v>2830</v>
      </c>
      <c r="W70" s="682"/>
      <c r="X70" s="682"/>
      <c r="Y70" s="682"/>
      <c r="Z70" s="682"/>
      <c r="AA70" s="682">
        <v>81</v>
      </c>
      <c r="AB70" s="682"/>
      <c r="AC70" s="682"/>
      <c r="AD70" s="682"/>
      <c r="AE70" s="682"/>
      <c r="AF70" s="682">
        <v>81</v>
      </c>
      <c r="AG70" s="682"/>
      <c r="AH70" s="682"/>
      <c r="AI70" s="682"/>
      <c r="AJ70" s="682"/>
      <c r="AK70" s="682" t="s">
        <v>197</v>
      </c>
      <c r="AL70" s="682"/>
      <c r="AM70" s="682"/>
      <c r="AN70" s="682"/>
      <c r="AO70" s="682"/>
      <c r="AP70" s="682">
        <v>1127</v>
      </c>
      <c r="AQ70" s="682"/>
      <c r="AR70" s="682"/>
      <c r="AS70" s="682"/>
      <c r="AT70" s="682"/>
      <c r="AU70" s="682">
        <v>331</v>
      </c>
      <c r="AV70" s="682"/>
      <c r="AW70" s="682"/>
      <c r="AX70" s="682"/>
      <c r="AY70" s="682"/>
      <c r="AZ70" s="688"/>
      <c r="BA70" s="688"/>
      <c r="BB70" s="688"/>
      <c r="BC70" s="688"/>
      <c r="BD70" s="689"/>
      <c r="BE70" s="55"/>
      <c r="BF70" s="55"/>
      <c r="BG70" s="55"/>
      <c r="BH70" s="55"/>
      <c r="BI70" s="55"/>
      <c r="BJ70" s="55"/>
      <c r="BK70" s="55"/>
      <c r="BL70" s="55"/>
      <c r="BM70" s="55"/>
      <c r="BN70" s="55"/>
      <c r="BO70" s="55"/>
      <c r="BP70" s="55"/>
      <c r="BQ70" s="52">
        <v>64</v>
      </c>
      <c r="BR70" s="73"/>
      <c r="BS70" s="736"/>
      <c r="BT70" s="737"/>
      <c r="BU70" s="737"/>
      <c r="BV70" s="737"/>
      <c r="BW70" s="737"/>
      <c r="BX70" s="737"/>
      <c r="BY70" s="737"/>
      <c r="BZ70" s="737"/>
      <c r="CA70" s="737"/>
      <c r="CB70" s="737"/>
      <c r="CC70" s="737"/>
      <c r="CD70" s="737"/>
      <c r="CE70" s="737"/>
      <c r="CF70" s="737"/>
      <c r="CG70" s="742"/>
      <c r="CH70" s="733"/>
      <c r="CI70" s="734"/>
      <c r="CJ70" s="734"/>
      <c r="CK70" s="734"/>
      <c r="CL70" s="735"/>
      <c r="CM70" s="733"/>
      <c r="CN70" s="734"/>
      <c r="CO70" s="734"/>
      <c r="CP70" s="734"/>
      <c r="CQ70" s="735"/>
      <c r="CR70" s="733"/>
      <c r="CS70" s="734"/>
      <c r="CT70" s="734"/>
      <c r="CU70" s="734"/>
      <c r="CV70" s="735"/>
      <c r="CW70" s="733"/>
      <c r="CX70" s="734"/>
      <c r="CY70" s="734"/>
      <c r="CZ70" s="734"/>
      <c r="DA70" s="735"/>
      <c r="DB70" s="733"/>
      <c r="DC70" s="734"/>
      <c r="DD70" s="734"/>
      <c r="DE70" s="734"/>
      <c r="DF70" s="735"/>
      <c r="DG70" s="733"/>
      <c r="DH70" s="734"/>
      <c r="DI70" s="734"/>
      <c r="DJ70" s="734"/>
      <c r="DK70" s="735"/>
      <c r="DL70" s="733"/>
      <c r="DM70" s="734"/>
      <c r="DN70" s="734"/>
      <c r="DO70" s="734"/>
      <c r="DP70" s="735"/>
      <c r="DQ70" s="733"/>
      <c r="DR70" s="734"/>
      <c r="DS70" s="734"/>
      <c r="DT70" s="734"/>
      <c r="DU70" s="735"/>
      <c r="DV70" s="736"/>
      <c r="DW70" s="737"/>
      <c r="DX70" s="737"/>
      <c r="DY70" s="737"/>
      <c r="DZ70" s="738"/>
      <c r="EA70" s="48"/>
    </row>
    <row r="71" spans="1:131" ht="26.25" customHeight="1" x14ac:dyDescent="0.2">
      <c r="A71" s="52">
        <v>4</v>
      </c>
      <c r="B71" s="678" t="s">
        <v>108</v>
      </c>
      <c r="C71" s="679"/>
      <c r="D71" s="679"/>
      <c r="E71" s="679"/>
      <c r="F71" s="679"/>
      <c r="G71" s="679"/>
      <c r="H71" s="679"/>
      <c r="I71" s="679"/>
      <c r="J71" s="679"/>
      <c r="K71" s="679"/>
      <c r="L71" s="679"/>
      <c r="M71" s="679"/>
      <c r="N71" s="679"/>
      <c r="O71" s="679"/>
      <c r="P71" s="680"/>
      <c r="Q71" s="681">
        <v>8424</v>
      </c>
      <c r="R71" s="682"/>
      <c r="S71" s="682"/>
      <c r="T71" s="682"/>
      <c r="U71" s="682"/>
      <c r="V71" s="682">
        <v>8215</v>
      </c>
      <c r="W71" s="682"/>
      <c r="X71" s="682"/>
      <c r="Y71" s="682"/>
      <c r="Z71" s="682"/>
      <c r="AA71" s="682">
        <v>208</v>
      </c>
      <c r="AB71" s="682"/>
      <c r="AC71" s="682"/>
      <c r="AD71" s="682"/>
      <c r="AE71" s="682"/>
      <c r="AF71" s="682">
        <v>208</v>
      </c>
      <c r="AG71" s="682"/>
      <c r="AH71" s="682"/>
      <c r="AI71" s="682"/>
      <c r="AJ71" s="682"/>
      <c r="AK71" s="682">
        <v>1277</v>
      </c>
      <c r="AL71" s="682"/>
      <c r="AM71" s="682"/>
      <c r="AN71" s="682"/>
      <c r="AO71" s="682"/>
      <c r="AP71" s="682" t="s">
        <v>197</v>
      </c>
      <c r="AQ71" s="682"/>
      <c r="AR71" s="682"/>
      <c r="AS71" s="682"/>
      <c r="AT71" s="682"/>
      <c r="AU71" s="682" t="s">
        <v>197</v>
      </c>
      <c r="AV71" s="682"/>
      <c r="AW71" s="682"/>
      <c r="AX71" s="682"/>
      <c r="AY71" s="682"/>
      <c r="AZ71" s="688"/>
      <c r="BA71" s="688"/>
      <c r="BB71" s="688"/>
      <c r="BC71" s="688"/>
      <c r="BD71" s="689"/>
      <c r="BE71" s="55"/>
      <c r="BF71" s="55"/>
      <c r="BG71" s="55"/>
      <c r="BH71" s="55"/>
      <c r="BI71" s="55"/>
      <c r="BJ71" s="55"/>
      <c r="BK71" s="55"/>
      <c r="BL71" s="55"/>
      <c r="BM71" s="55"/>
      <c r="BN71" s="55"/>
      <c r="BO71" s="55"/>
      <c r="BP71" s="55"/>
      <c r="BQ71" s="52">
        <v>65</v>
      </c>
      <c r="BR71" s="73"/>
      <c r="BS71" s="736"/>
      <c r="BT71" s="737"/>
      <c r="BU71" s="737"/>
      <c r="BV71" s="737"/>
      <c r="BW71" s="737"/>
      <c r="BX71" s="737"/>
      <c r="BY71" s="737"/>
      <c r="BZ71" s="737"/>
      <c r="CA71" s="737"/>
      <c r="CB71" s="737"/>
      <c r="CC71" s="737"/>
      <c r="CD71" s="737"/>
      <c r="CE71" s="737"/>
      <c r="CF71" s="737"/>
      <c r="CG71" s="742"/>
      <c r="CH71" s="733"/>
      <c r="CI71" s="734"/>
      <c r="CJ71" s="734"/>
      <c r="CK71" s="734"/>
      <c r="CL71" s="735"/>
      <c r="CM71" s="733"/>
      <c r="CN71" s="734"/>
      <c r="CO71" s="734"/>
      <c r="CP71" s="734"/>
      <c r="CQ71" s="735"/>
      <c r="CR71" s="733"/>
      <c r="CS71" s="734"/>
      <c r="CT71" s="734"/>
      <c r="CU71" s="734"/>
      <c r="CV71" s="735"/>
      <c r="CW71" s="733"/>
      <c r="CX71" s="734"/>
      <c r="CY71" s="734"/>
      <c r="CZ71" s="734"/>
      <c r="DA71" s="735"/>
      <c r="DB71" s="733"/>
      <c r="DC71" s="734"/>
      <c r="DD71" s="734"/>
      <c r="DE71" s="734"/>
      <c r="DF71" s="735"/>
      <c r="DG71" s="733"/>
      <c r="DH71" s="734"/>
      <c r="DI71" s="734"/>
      <c r="DJ71" s="734"/>
      <c r="DK71" s="735"/>
      <c r="DL71" s="733"/>
      <c r="DM71" s="734"/>
      <c r="DN71" s="734"/>
      <c r="DO71" s="734"/>
      <c r="DP71" s="735"/>
      <c r="DQ71" s="733"/>
      <c r="DR71" s="734"/>
      <c r="DS71" s="734"/>
      <c r="DT71" s="734"/>
      <c r="DU71" s="735"/>
      <c r="DV71" s="736"/>
      <c r="DW71" s="737"/>
      <c r="DX71" s="737"/>
      <c r="DY71" s="737"/>
      <c r="DZ71" s="738"/>
      <c r="EA71" s="48"/>
    </row>
    <row r="72" spans="1:131" ht="26.25" customHeight="1" x14ac:dyDescent="0.2">
      <c r="A72" s="52">
        <v>5</v>
      </c>
      <c r="B72" s="678" t="s">
        <v>532</v>
      </c>
      <c r="C72" s="679"/>
      <c r="D72" s="679"/>
      <c r="E72" s="679"/>
      <c r="F72" s="679"/>
      <c r="G72" s="679"/>
      <c r="H72" s="679"/>
      <c r="I72" s="679"/>
      <c r="J72" s="679"/>
      <c r="K72" s="679"/>
      <c r="L72" s="679"/>
      <c r="M72" s="679"/>
      <c r="N72" s="679"/>
      <c r="O72" s="679"/>
      <c r="P72" s="680"/>
      <c r="Q72" s="681">
        <v>130</v>
      </c>
      <c r="R72" s="682"/>
      <c r="S72" s="682"/>
      <c r="T72" s="682"/>
      <c r="U72" s="682"/>
      <c r="V72" s="682">
        <v>125</v>
      </c>
      <c r="W72" s="682"/>
      <c r="X72" s="682"/>
      <c r="Y72" s="682"/>
      <c r="Z72" s="682"/>
      <c r="AA72" s="682">
        <v>6</v>
      </c>
      <c r="AB72" s="682"/>
      <c r="AC72" s="682"/>
      <c r="AD72" s="682"/>
      <c r="AE72" s="682"/>
      <c r="AF72" s="682">
        <v>6</v>
      </c>
      <c r="AG72" s="682"/>
      <c r="AH72" s="682"/>
      <c r="AI72" s="682"/>
      <c r="AJ72" s="682"/>
      <c r="AK72" s="682">
        <v>12</v>
      </c>
      <c r="AL72" s="682"/>
      <c r="AM72" s="682"/>
      <c r="AN72" s="682"/>
      <c r="AO72" s="682"/>
      <c r="AP72" s="682" t="s">
        <v>197</v>
      </c>
      <c r="AQ72" s="682"/>
      <c r="AR72" s="682"/>
      <c r="AS72" s="682"/>
      <c r="AT72" s="682"/>
      <c r="AU72" s="682" t="s">
        <v>197</v>
      </c>
      <c r="AV72" s="682"/>
      <c r="AW72" s="682"/>
      <c r="AX72" s="682"/>
      <c r="AY72" s="682"/>
      <c r="AZ72" s="688"/>
      <c r="BA72" s="688"/>
      <c r="BB72" s="688"/>
      <c r="BC72" s="688"/>
      <c r="BD72" s="689"/>
      <c r="BE72" s="55"/>
      <c r="BF72" s="55"/>
      <c r="BG72" s="55"/>
      <c r="BH72" s="55"/>
      <c r="BI72" s="55"/>
      <c r="BJ72" s="55"/>
      <c r="BK72" s="55"/>
      <c r="BL72" s="55"/>
      <c r="BM72" s="55"/>
      <c r="BN72" s="55"/>
      <c r="BO72" s="55"/>
      <c r="BP72" s="55"/>
      <c r="BQ72" s="52">
        <v>66</v>
      </c>
      <c r="BR72" s="73"/>
      <c r="BS72" s="736"/>
      <c r="BT72" s="737"/>
      <c r="BU72" s="737"/>
      <c r="BV72" s="737"/>
      <c r="BW72" s="737"/>
      <c r="BX72" s="737"/>
      <c r="BY72" s="737"/>
      <c r="BZ72" s="737"/>
      <c r="CA72" s="737"/>
      <c r="CB72" s="737"/>
      <c r="CC72" s="737"/>
      <c r="CD72" s="737"/>
      <c r="CE72" s="737"/>
      <c r="CF72" s="737"/>
      <c r="CG72" s="742"/>
      <c r="CH72" s="733"/>
      <c r="CI72" s="734"/>
      <c r="CJ72" s="734"/>
      <c r="CK72" s="734"/>
      <c r="CL72" s="735"/>
      <c r="CM72" s="733"/>
      <c r="CN72" s="734"/>
      <c r="CO72" s="734"/>
      <c r="CP72" s="734"/>
      <c r="CQ72" s="735"/>
      <c r="CR72" s="733"/>
      <c r="CS72" s="734"/>
      <c r="CT72" s="734"/>
      <c r="CU72" s="734"/>
      <c r="CV72" s="735"/>
      <c r="CW72" s="733"/>
      <c r="CX72" s="734"/>
      <c r="CY72" s="734"/>
      <c r="CZ72" s="734"/>
      <c r="DA72" s="735"/>
      <c r="DB72" s="733"/>
      <c r="DC72" s="734"/>
      <c r="DD72" s="734"/>
      <c r="DE72" s="734"/>
      <c r="DF72" s="735"/>
      <c r="DG72" s="733"/>
      <c r="DH72" s="734"/>
      <c r="DI72" s="734"/>
      <c r="DJ72" s="734"/>
      <c r="DK72" s="735"/>
      <c r="DL72" s="733"/>
      <c r="DM72" s="734"/>
      <c r="DN72" s="734"/>
      <c r="DO72" s="734"/>
      <c r="DP72" s="735"/>
      <c r="DQ72" s="733"/>
      <c r="DR72" s="734"/>
      <c r="DS72" s="734"/>
      <c r="DT72" s="734"/>
      <c r="DU72" s="735"/>
      <c r="DV72" s="736"/>
      <c r="DW72" s="737"/>
      <c r="DX72" s="737"/>
      <c r="DY72" s="737"/>
      <c r="DZ72" s="738"/>
      <c r="EA72" s="48"/>
    </row>
    <row r="73" spans="1:131" ht="26.25" customHeight="1" x14ac:dyDescent="0.2">
      <c r="A73" s="52">
        <v>6</v>
      </c>
      <c r="B73" s="678" t="s">
        <v>413</v>
      </c>
      <c r="C73" s="679"/>
      <c r="D73" s="679"/>
      <c r="E73" s="679"/>
      <c r="F73" s="679"/>
      <c r="G73" s="679"/>
      <c r="H73" s="679"/>
      <c r="I73" s="679"/>
      <c r="J73" s="679"/>
      <c r="K73" s="679"/>
      <c r="L73" s="679"/>
      <c r="M73" s="679"/>
      <c r="N73" s="679"/>
      <c r="O73" s="679"/>
      <c r="P73" s="680"/>
      <c r="Q73" s="681">
        <v>171609</v>
      </c>
      <c r="R73" s="682"/>
      <c r="S73" s="682"/>
      <c r="T73" s="682"/>
      <c r="U73" s="682"/>
      <c r="V73" s="682">
        <v>169200</v>
      </c>
      <c r="W73" s="682"/>
      <c r="X73" s="682"/>
      <c r="Y73" s="682"/>
      <c r="Z73" s="682"/>
      <c r="AA73" s="682">
        <v>2409</v>
      </c>
      <c r="AB73" s="682"/>
      <c r="AC73" s="682"/>
      <c r="AD73" s="682"/>
      <c r="AE73" s="682"/>
      <c r="AF73" s="682">
        <v>2409</v>
      </c>
      <c r="AG73" s="682"/>
      <c r="AH73" s="682"/>
      <c r="AI73" s="682"/>
      <c r="AJ73" s="682"/>
      <c r="AK73" s="682" t="s">
        <v>197</v>
      </c>
      <c r="AL73" s="682"/>
      <c r="AM73" s="682"/>
      <c r="AN73" s="682"/>
      <c r="AO73" s="682"/>
      <c r="AP73" s="682" t="s">
        <v>197</v>
      </c>
      <c r="AQ73" s="682"/>
      <c r="AR73" s="682"/>
      <c r="AS73" s="682"/>
      <c r="AT73" s="682"/>
      <c r="AU73" s="682" t="s">
        <v>197</v>
      </c>
      <c r="AV73" s="682"/>
      <c r="AW73" s="682"/>
      <c r="AX73" s="682"/>
      <c r="AY73" s="682"/>
      <c r="AZ73" s="688"/>
      <c r="BA73" s="688"/>
      <c r="BB73" s="688"/>
      <c r="BC73" s="688"/>
      <c r="BD73" s="689"/>
      <c r="BE73" s="55"/>
      <c r="BF73" s="55"/>
      <c r="BG73" s="55"/>
      <c r="BH73" s="55"/>
      <c r="BI73" s="55"/>
      <c r="BJ73" s="55"/>
      <c r="BK73" s="55"/>
      <c r="BL73" s="55"/>
      <c r="BM73" s="55"/>
      <c r="BN73" s="55"/>
      <c r="BO73" s="55"/>
      <c r="BP73" s="55"/>
      <c r="BQ73" s="52">
        <v>67</v>
      </c>
      <c r="BR73" s="73"/>
      <c r="BS73" s="736"/>
      <c r="BT73" s="737"/>
      <c r="BU73" s="737"/>
      <c r="BV73" s="737"/>
      <c r="BW73" s="737"/>
      <c r="BX73" s="737"/>
      <c r="BY73" s="737"/>
      <c r="BZ73" s="737"/>
      <c r="CA73" s="737"/>
      <c r="CB73" s="737"/>
      <c r="CC73" s="737"/>
      <c r="CD73" s="737"/>
      <c r="CE73" s="737"/>
      <c r="CF73" s="737"/>
      <c r="CG73" s="742"/>
      <c r="CH73" s="733"/>
      <c r="CI73" s="734"/>
      <c r="CJ73" s="734"/>
      <c r="CK73" s="734"/>
      <c r="CL73" s="735"/>
      <c r="CM73" s="733"/>
      <c r="CN73" s="734"/>
      <c r="CO73" s="734"/>
      <c r="CP73" s="734"/>
      <c r="CQ73" s="735"/>
      <c r="CR73" s="733"/>
      <c r="CS73" s="734"/>
      <c r="CT73" s="734"/>
      <c r="CU73" s="734"/>
      <c r="CV73" s="735"/>
      <c r="CW73" s="733"/>
      <c r="CX73" s="734"/>
      <c r="CY73" s="734"/>
      <c r="CZ73" s="734"/>
      <c r="DA73" s="735"/>
      <c r="DB73" s="733"/>
      <c r="DC73" s="734"/>
      <c r="DD73" s="734"/>
      <c r="DE73" s="734"/>
      <c r="DF73" s="735"/>
      <c r="DG73" s="733"/>
      <c r="DH73" s="734"/>
      <c r="DI73" s="734"/>
      <c r="DJ73" s="734"/>
      <c r="DK73" s="735"/>
      <c r="DL73" s="733"/>
      <c r="DM73" s="734"/>
      <c r="DN73" s="734"/>
      <c r="DO73" s="734"/>
      <c r="DP73" s="735"/>
      <c r="DQ73" s="733"/>
      <c r="DR73" s="734"/>
      <c r="DS73" s="734"/>
      <c r="DT73" s="734"/>
      <c r="DU73" s="735"/>
      <c r="DV73" s="736"/>
      <c r="DW73" s="737"/>
      <c r="DX73" s="737"/>
      <c r="DY73" s="737"/>
      <c r="DZ73" s="738"/>
      <c r="EA73" s="48"/>
    </row>
    <row r="74" spans="1:131" ht="26.25" customHeight="1" x14ac:dyDescent="0.2">
      <c r="A74" s="52">
        <v>7</v>
      </c>
      <c r="B74" s="678"/>
      <c r="C74" s="679"/>
      <c r="D74" s="679"/>
      <c r="E74" s="679"/>
      <c r="F74" s="679"/>
      <c r="G74" s="679"/>
      <c r="H74" s="679"/>
      <c r="I74" s="679"/>
      <c r="J74" s="679"/>
      <c r="K74" s="679"/>
      <c r="L74" s="679"/>
      <c r="M74" s="679"/>
      <c r="N74" s="679"/>
      <c r="O74" s="679"/>
      <c r="P74" s="680"/>
      <c r="Q74" s="681"/>
      <c r="R74" s="682"/>
      <c r="S74" s="682"/>
      <c r="T74" s="682"/>
      <c r="U74" s="682"/>
      <c r="V74" s="682"/>
      <c r="W74" s="682"/>
      <c r="X74" s="682"/>
      <c r="Y74" s="682"/>
      <c r="Z74" s="682"/>
      <c r="AA74" s="682"/>
      <c r="AB74" s="682"/>
      <c r="AC74" s="682"/>
      <c r="AD74" s="682"/>
      <c r="AE74" s="682"/>
      <c r="AF74" s="682"/>
      <c r="AG74" s="682"/>
      <c r="AH74" s="682"/>
      <c r="AI74" s="682"/>
      <c r="AJ74" s="682"/>
      <c r="AK74" s="682"/>
      <c r="AL74" s="682"/>
      <c r="AM74" s="682"/>
      <c r="AN74" s="682"/>
      <c r="AO74" s="682"/>
      <c r="AP74" s="682"/>
      <c r="AQ74" s="682"/>
      <c r="AR74" s="682"/>
      <c r="AS74" s="682"/>
      <c r="AT74" s="682"/>
      <c r="AU74" s="682"/>
      <c r="AV74" s="682"/>
      <c r="AW74" s="682"/>
      <c r="AX74" s="682"/>
      <c r="AY74" s="682"/>
      <c r="AZ74" s="688"/>
      <c r="BA74" s="688"/>
      <c r="BB74" s="688"/>
      <c r="BC74" s="688"/>
      <c r="BD74" s="689"/>
      <c r="BE74" s="55"/>
      <c r="BF74" s="55"/>
      <c r="BG74" s="55"/>
      <c r="BH74" s="55"/>
      <c r="BI74" s="55"/>
      <c r="BJ74" s="55"/>
      <c r="BK74" s="55"/>
      <c r="BL74" s="55"/>
      <c r="BM74" s="55"/>
      <c r="BN74" s="55"/>
      <c r="BO74" s="55"/>
      <c r="BP74" s="55"/>
      <c r="BQ74" s="52">
        <v>68</v>
      </c>
      <c r="BR74" s="73"/>
      <c r="BS74" s="736"/>
      <c r="BT74" s="737"/>
      <c r="BU74" s="737"/>
      <c r="BV74" s="737"/>
      <c r="BW74" s="737"/>
      <c r="BX74" s="737"/>
      <c r="BY74" s="737"/>
      <c r="BZ74" s="737"/>
      <c r="CA74" s="737"/>
      <c r="CB74" s="737"/>
      <c r="CC74" s="737"/>
      <c r="CD74" s="737"/>
      <c r="CE74" s="737"/>
      <c r="CF74" s="737"/>
      <c r="CG74" s="742"/>
      <c r="CH74" s="733"/>
      <c r="CI74" s="734"/>
      <c r="CJ74" s="734"/>
      <c r="CK74" s="734"/>
      <c r="CL74" s="735"/>
      <c r="CM74" s="733"/>
      <c r="CN74" s="734"/>
      <c r="CO74" s="734"/>
      <c r="CP74" s="734"/>
      <c r="CQ74" s="735"/>
      <c r="CR74" s="733"/>
      <c r="CS74" s="734"/>
      <c r="CT74" s="734"/>
      <c r="CU74" s="734"/>
      <c r="CV74" s="735"/>
      <c r="CW74" s="733"/>
      <c r="CX74" s="734"/>
      <c r="CY74" s="734"/>
      <c r="CZ74" s="734"/>
      <c r="DA74" s="735"/>
      <c r="DB74" s="733"/>
      <c r="DC74" s="734"/>
      <c r="DD74" s="734"/>
      <c r="DE74" s="734"/>
      <c r="DF74" s="735"/>
      <c r="DG74" s="733"/>
      <c r="DH74" s="734"/>
      <c r="DI74" s="734"/>
      <c r="DJ74" s="734"/>
      <c r="DK74" s="735"/>
      <c r="DL74" s="733"/>
      <c r="DM74" s="734"/>
      <c r="DN74" s="734"/>
      <c r="DO74" s="734"/>
      <c r="DP74" s="735"/>
      <c r="DQ74" s="733"/>
      <c r="DR74" s="734"/>
      <c r="DS74" s="734"/>
      <c r="DT74" s="734"/>
      <c r="DU74" s="735"/>
      <c r="DV74" s="736"/>
      <c r="DW74" s="737"/>
      <c r="DX74" s="737"/>
      <c r="DY74" s="737"/>
      <c r="DZ74" s="738"/>
      <c r="EA74" s="48"/>
    </row>
    <row r="75" spans="1:131" ht="26.25" customHeight="1" x14ac:dyDescent="0.2">
      <c r="A75" s="52">
        <v>8</v>
      </c>
      <c r="B75" s="678"/>
      <c r="C75" s="679"/>
      <c r="D75" s="679"/>
      <c r="E75" s="679"/>
      <c r="F75" s="679"/>
      <c r="G75" s="679"/>
      <c r="H75" s="679"/>
      <c r="I75" s="679"/>
      <c r="J75" s="679"/>
      <c r="K75" s="679"/>
      <c r="L75" s="679"/>
      <c r="M75" s="679"/>
      <c r="N75" s="679"/>
      <c r="O75" s="679"/>
      <c r="P75" s="680"/>
      <c r="Q75" s="690"/>
      <c r="R75" s="685"/>
      <c r="S75" s="685"/>
      <c r="T75" s="685"/>
      <c r="U75" s="687"/>
      <c r="V75" s="683"/>
      <c r="W75" s="685"/>
      <c r="X75" s="685"/>
      <c r="Y75" s="685"/>
      <c r="Z75" s="687"/>
      <c r="AA75" s="683"/>
      <c r="AB75" s="685"/>
      <c r="AC75" s="685"/>
      <c r="AD75" s="685"/>
      <c r="AE75" s="687"/>
      <c r="AF75" s="683"/>
      <c r="AG75" s="685"/>
      <c r="AH75" s="685"/>
      <c r="AI75" s="685"/>
      <c r="AJ75" s="687"/>
      <c r="AK75" s="683"/>
      <c r="AL75" s="685"/>
      <c r="AM75" s="685"/>
      <c r="AN75" s="685"/>
      <c r="AO75" s="687"/>
      <c r="AP75" s="683"/>
      <c r="AQ75" s="685"/>
      <c r="AR75" s="685"/>
      <c r="AS75" s="685"/>
      <c r="AT75" s="687"/>
      <c r="AU75" s="683"/>
      <c r="AV75" s="685"/>
      <c r="AW75" s="685"/>
      <c r="AX75" s="685"/>
      <c r="AY75" s="687"/>
      <c r="AZ75" s="688"/>
      <c r="BA75" s="688"/>
      <c r="BB75" s="688"/>
      <c r="BC75" s="688"/>
      <c r="BD75" s="689"/>
      <c r="BE75" s="55"/>
      <c r="BF75" s="55"/>
      <c r="BG75" s="55"/>
      <c r="BH75" s="55"/>
      <c r="BI75" s="55"/>
      <c r="BJ75" s="55"/>
      <c r="BK75" s="55"/>
      <c r="BL75" s="55"/>
      <c r="BM75" s="55"/>
      <c r="BN75" s="55"/>
      <c r="BO75" s="55"/>
      <c r="BP75" s="55"/>
      <c r="BQ75" s="52">
        <v>69</v>
      </c>
      <c r="BR75" s="73"/>
      <c r="BS75" s="736"/>
      <c r="BT75" s="737"/>
      <c r="BU75" s="737"/>
      <c r="BV75" s="737"/>
      <c r="BW75" s="737"/>
      <c r="BX75" s="737"/>
      <c r="BY75" s="737"/>
      <c r="BZ75" s="737"/>
      <c r="CA75" s="737"/>
      <c r="CB75" s="737"/>
      <c r="CC75" s="737"/>
      <c r="CD75" s="737"/>
      <c r="CE75" s="737"/>
      <c r="CF75" s="737"/>
      <c r="CG75" s="742"/>
      <c r="CH75" s="733"/>
      <c r="CI75" s="734"/>
      <c r="CJ75" s="734"/>
      <c r="CK75" s="734"/>
      <c r="CL75" s="735"/>
      <c r="CM75" s="733"/>
      <c r="CN75" s="734"/>
      <c r="CO75" s="734"/>
      <c r="CP75" s="734"/>
      <c r="CQ75" s="735"/>
      <c r="CR75" s="733"/>
      <c r="CS75" s="734"/>
      <c r="CT75" s="734"/>
      <c r="CU75" s="734"/>
      <c r="CV75" s="735"/>
      <c r="CW75" s="733"/>
      <c r="CX75" s="734"/>
      <c r="CY75" s="734"/>
      <c r="CZ75" s="734"/>
      <c r="DA75" s="735"/>
      <c r="DB75" s="733"/>
      <c r="DC75" s="734"/>
      <c r="DD75" s="734"/>
      <c r="DE75" s="734"/>
      <c r="DF75" s="735"/>
      <c r="DG75" s="733"/>
      <c r="DH75" s="734"/>
      <c r="DI75" s="734"/>
      <c r="DJ75" s="734"/>
      <c r="DK75" s="735"/>
      <c r="DL75" s="733"/>
      <c r="DM75" s="734"/>
      <c r="DN75" s="734"/>
      <c r="DO75" s="734"/>
      <c r="DP75" s="735"/>
      <c r="DQ75" s="733"/>
      <c r="DR75" s="734"/>
      <c r="DS75" s="734"/>
      <c r="DT75" s="734"/>
      <c r="DU75" s="735"/>
      <c r="DV75" s="736"/>
      <c r="DW75" s="737"/>
      <c r="DX75" s="737"/>
      <c r="DY75" s="737"/>
      <c r="DZ75" s="738"/>
      <c r="EA75" s="48"/>
    </row>
    <row r="76" spans="1:131" ht="26.25" customHeight="1" x14ac:dyDescent="0.2">
      <c r="A76" s="52">
        <v>9</v>
      </c>
      <c r="B76" s="678"/>
      <c r="C76" s="679"/>
      <c r="D76" s="679"/>
      <c r="E76" s="679"/>
      <c r="F76" s="679"/>
      <c r="G76" s="679"/>
      <c r="H76" s="679"/>
      <c r="I76" s="679"/>
      <c r="J76" s="679"/>
      <c r="K76" s="679"/>
      <c r="L76" s="679"/>
      <c r="M76" s="679"/>
      <c r="N76" s="679"/>
      <c r="O76" s="679"/>
      <c r="P76" s="680"/>
      <c r="Q76" s="690"/>
      <c r="R76" s="685"/>
      <c r="S76" s="685"/>
      <c r="T76" s="685"/>
      <c r="U76" s="687"/>
      <c r="V76" s="683"/>
      <c r="W76" s="685"/>
      <c r="X76" s="685"/>
      <c r="Y76" s="685"/>
      <c r="Z76" s="687"/>
      <c r="AA76" s="683"/>
      <c r="AB76" s="685"/>
      <c r="AC76" s="685"/>
      <c r="AD76" s="685"/>
      <c r="AE76" s="687"/>
      <c r="AF76" s="683"/>
      <c r="AG76" s="685"/>
      <c r="AH76" s="685"/>
      <c r="AI76" s="685"/>
      <c r="AJ76" s="687"/>
      <c r="AK76" s="683"/>
      <c r="AL76" s="685"/>
      <c r="AM76" s="685"/>
      <c r="AN76" s="685"/>
      <c r="AO76" s="687"/>
      <c r="AP76" s="683"/>
      <c r="AQ76" s="685"/>
      <c r="AR76" s="685"/>
      <c r="AS76" s="685"/>
      <c r="AT76" s="687"/>
      <c r="AU76" s="683"/>
      <c r="AV76" s="685"/>
      <c r="AW76" s="685"/>
      <c r="AX76" s="685"/>
      <c r="AY76" s="687"/>
      <c r="AZ76" s="688"/>
      <c r="BA76" s="688"/>
      <c r="BB76" s="688"/>
      <c r="BC76" s="688"/>
      <c r="BD76" s="689"/>
      <c r="BE76" s="55"/>
      <c r="BF76" s="55"/>
      <c r="BG76" s="55"/>
      <c r="BH76" s="55"/>
      <c r="BI76" s="55"/>
      <c r="BJ76" s="55"/>
      <c r="BK76" s="55"/>
      <c r="BL76" s="55"/>
      <c r="BM76" s="55"/>
      <c r="BN76" s="55"/>
      <c r="BO76" s="55"/>
      <c r="BP76" s="55"/>
      <c r="BQ76" s="52">
        <v>70</v>
      </c>
      <c r="BR76" s="73"/>
      <c r="BS76" s="736"/>
      <c r="BT76" s="737"/>
      <c r="BU76" s="737"/>
      <c r="BV76" s="737"/>
      <c r="BW76" s="737"/>
      <c r="BX76" s="737"/>
      <c r="BY76" s="737"/>
      <c r="BZ76" s="737"/>
      <c r="CA76" s="737"/>
      <c r="CB76" s="737"/>
      <c r="CC76" s="737"/>
      <c r="CD76" s="737"/>
      <c r="CE76" s="737"/>
      <c r="CF76" s="737"/>
      <c r="CG76" s="742"/>
      <c r="CH76" s="733"/>
      <c r="CI76" s="734"/>
      <c r="CJ76" s="734"/>
      <c r="CK76" s="734"/>
      <c r="CL76" s="735"/>
      <c r="CM76" s="733"/>
      <c r="CN76" s="734"/>
      <c r="CO76" s="734"/>
      <c r="CP76" s="734"/>
      <c r="CQ76" s="735"/>
      <c r="CR76" s="733"/>
      <c r="CS76" s="734"/>
      <c r="CT76" s="734"/>
      <c r="CU76" s="734"/>
      <c r="CV76" s="735"/>
      <c r="CW76" s="733"/>
      <c r="CX76" s="734"/>
      <c r="CY76" s="734"/>
      <c r="CZ76" s="734"/>
      <c r="DA76" s="735"/>
      <c r="DB76" s="733"/>
      <c r="DC76" s="734"/>
      <c r="DD76" s="734"/>
      <c r="DE76" s="734"/>
      <c r="DF76" s="735"/>
      <c r="DG76" s="733"/>
      <c r="DH76" s="734"/>
      <c r="DI76" s="734"/>
      <c r="DJ76" s="734"/>
      <c r="DK76" s="735"/>
      <c r="DL76" s="733"/>
      <c r="DM76" s="734"/>
      <c r="DN76" s="734"/>
      <c r="DO76" s="734"/>
      <c r="DP76" s="735"/>
      <c r="DQ76" s="733"/>
      <c r="DR76" s="734"/>
      <c r="DS76" s="734"/>
      <c r="DT76" s="734"/>
      <c r="DU76" s="735"/>
      <c r="DV76" s="736"/>
      <c r="DW76" s="737"/>
      <c r="DX76" s="737"/>
      <c r="DY76" s="737"/>
      <c r="DZ76" s="738"/>
      <c r="EA76" s="48"/>
    </row>
    <row r="77" spans="1:131" ht="26.25" customHeight="1" x14ac:dyDescent="0.2">
      <c r="A77" s="52">
        <v>10</v>
      </c>
      <c r="B77" s="678"/>
      <c r="C77" s="679"/>
      <c r="D77" s="679"/>
      <c r="E77" s="679"/>
      <c r="F77" s="679"/>
      <c r="G77" s="679"/>
      <c r="H77" s="679"/>
      <c r="I77" s="679"/>
      <c r="J77" s="679"/>
      <c r="K77" s="679"/>
      <c r="L77" s="679"/>
      <c r="M77" s="679"/>
      <c r="N77" s="679"/>
      <c r="O77" s="679"/>
      <c r="P77" s="680"/>
      <c r="Q77" s="690"/>
      <c r="R77" s="685"/>
      <c r="S77" s="685"/>
      <c r="T77" s="685"/>
      <c r="U77" s="687"/>
      <c r="V77" s="683"/>
      <c r="W77" s="685"/>
      <c r="X77" s="685"/>
      <c r="Y77" s="685"/>
      <c r="Z77" s="687"/>
      <c r="AA77" s="683"/>
      <c r="AB77" s="685"/>
      <c r="AC77" s="685"/>
      <c r="AD77" s="685"/>
      <c r="AE77" s="687"/>
      <c r="AF77" s="683"/>
      <c r="AG77" s="685"/>
      <c r="AH77" s="685"/>
      <c r="AI77" s="685"/>
      <c r="AJ77" s="687"/>
      <c r="AK77" s="683"/>
      <c r="AL77" s="685"/>
      <c r="AM77" s="685"/>
      <c r="AN77" s="685"/>
      <c r="AO77" s="687"/>
      <c r="AP77" s="683"/>
      <c r="AQ77" s="685"/>
      <c r="AR77" s="685"/>
      <c r="AS77" s="685"/>
      <c r="AT77" s="687"/>
      <c r="AU77" s="683"/>
      <c r="AV77" s="685"/>
      <c r="AW77" s="685"/>
      <c r="AX77" s="685"/>
      <c r="AY77" s="687"/>
      <c r="AZ77" s="688"/>
      <c r="BA77" s="688"/>
      <c r="BB77" s="688"/>
      <c r="BC77" s="688"/>
      <c r="BD77" s="689"/>
      <c r="BE77" s="55"/>
      <c r="BF77" s="55"/>
      <c r="BG77" s="55"/>
      <c r="BH77" s="55"/>
      <c r="BI77" s="55"/>
      <c r="BJ77" s="55"/>
      <c r="BK77" s="55"/>
      <c r="BL77" s="55"/>
      <c r="BM77" s="55"/>
      <c r="BN77" s="55"/>
      <c r="BO77" s="55"/>
      <c r="BP77" s="55"/>
      <c r="BQ77" s="52">
        <v>71</v>
      </c>
      <c r="BR77" s="73"/>
      <c r="BS77" s="736"/>
      <c r="BT77" s="737"/>
      <c r="BU77" s="737"/>
      <c r="BV77" s="737"/>
      <c r="BW77" s="737"/>
      <c r="BX77" s="737"/>
      <c r="BY77" s="737"/>
      <c r="BZ77" s="737"/>
      <c r="CA77" s="737"/>
      <c r="CB77" s="737"/>
      <c r="CC77" s="737"/>
      <c r="CD77" s="737"/>
      <c r="CE77" s="737"/>
      <c r="CF77" s="737"/>
      <c r="CG77" s="742"/>
      <c r="CH77" s="733"/>
      <c r="CI77" s="734"/>
      <c r="CJ77" s="734"/>
      <c r="CK77" s="734"/>
      <c r="CL77" s="735"/>
      <c r="CM77" s="733"/>
      <c r="CN77" s="734"/>
      <c r="CO77" s="734"/>
      <c r="CP77" s="734"/>
      <c r="CQ77" s="735"/>
      <c r="CR77" s="733"/>
      <c r="CS77" s="734"/>
      <c r="CT77" s="734"/>
      <c r="CU77" s="734"/>
      <c r="CV77" s="735"/>
      <c r="CW77" s="733"/>
      <c r="CX77" s="734"/>
      <c r="CY77" s="734"/>
      <c r="CZ77" s="734"/>
      <c r="DA77" s="735"/>
      <c r="DB77" s="733"/>
      <c r="DC77" s="734"/>
      <c r="DD77" s="734"/>
      <c r="DE77" s="734"/>
      <c r="DF77" s="735"/>
      <c r="DG77" s="733"/>
      <c r="DH77" s="734"/>
      <c r="DI77" s="734"/>
      <c r="DJ77" s="734"/>
      <c r="DK77" s="735"/>
      <c r="DL77" s="733"/>
      <c r="DM77" s="734"/>
      <c r="DN77" s="734"/>
      <c r="DO77" s="734"/>
      <c r="DP77" s="735"/>
      <c r="DQ77" s="733"/>
      <c r="DR77" s="734"/>
      <c r="DS77" s="734"/>
      <c r="DT77" s="734"/>
      <c r="DU77" s="735"/>
      <c r="DV77" s="736"/>
      <c r="DW77" s="737"/>
      <c r="DX77" s="737"/>
      <c r="DY77" s="737"/>
      <c r="DZ77" s="738"/>
      <c r="EA77" s="48"/>
    </row>
    <row r="78" spans="1:131" ht="26.25" customHeight="1" x14ac:dyDescent="0.2">
      <c r="A78" s="52">
        <v>11</v>
      </c>
      <c r="B78" s="678"/>
      <c r="C78" s="679"/>
      <c r="D78" s="679"/>
      <c r="E78" s="679"/>
      <c r="F78" s="679"/>
      <c r="G78" s="679"/>
      <c r="H78" s="679"/>
      <c r="I78" s="679"/>
      <c r="J78" s="679"/>
      <c r="K78" s="679"/>
      <c r="L78" s="679"/>
      <c r="M78" s="679"/>
      <c r="N78" s="679"/>
      <c r="O78" s="679"/>
      <c r="P78" s="680"/>
      <c r="Q78" s="681"/>
      <c r="R78" s="682"/>
      <c r="S78" s="682"/>
      <c r="T78" s="682"/>
      <c r="U78" s="682"/>
      <c r="V78" s="682"/>
      <c r="W78" s="682"/>
      <c r="X78" s="682"/>
      <c r="Y78" s="682"/>
      <c r="Z78" s="682"/>
      <c r="AA78" s="682"/>
      <c r="AB78" s="682"/>
      <c r="AC78" s="682"/>
      <c r="AD78" s="682"/>
      <c r="AE78" s="682"/>
      <c r="AF78" s="682"/>
      <c r="AG78" s="682"/>
      <c r="AH78" s="682"/>
      <c r="AI78" s="682"/>
      <c r="AJ78" s="682"/>
      <c r="AK78" s="682"/>
      <c r="AL78" s="682"/>
      <c r="AM78" s="682"/>
      <c r="AN78" s="682"/>
      <c r="AO78" s="682"/>
      <c r="AP78" s="682"/>
      <c r="AQ78" s="682"/>
      <c r="AR78" s="682"/>
      <c r="AS78" s="682"/>
      <c r="AT78" s="682"/>
      <c r="AU78" s="682"/>
      <c r="AV78" s="682"/>
      <c r="AW78" s="682"/>
      <c r="AX78" s="682"/>
      <c r="AY78" s="682"/>
      <c r="AZ78" s="688"/>
      <c r="BA78" s="688"/>
      <c r="BB78" s="688"/>
      <c r="BC78" s="688"/>
      <c r="BD78" s="689"/>
      <c r="BE78" s="55"/>
      <c r="BF78" s="55"/>
      <c r="BG78" s="55"/>
      <c r="BH78" s="55"/>
      <c r="BI78" s="55"/>
      <c r="BJ78" s="48"/>
      <c r="BK78" s="48"/>
      <c r="BL78" s="48"/>
      <c r="BM78" s="48"/>
      <c r="BN78" s="48"/>
      <c r="BO78" s="55"/>
      <c r="BP78" s="55"/>
      <c r="BQ78" s="52">
        <v>72</v>
      </c>
      <c r="BR78" s="73"/>
      <c r="BS78" s="736"/>
      <c r="BT78" s="737"/>
      <c r="BU78" s="737"/>
      <c r="BV78" s="737"/>
      <c r="BW78" s="737"/>
      <c r="BX78" s="737"/>
      <c r="BY78" s="737"/>
      <c r="BZ78" s="737"/>
      <c r="CA78" s="737"/>
      <c r="CB78" s="737"/>
      <c r="CC78" s="737"/>
      <c r="CD78" s="737"/>
      <c r="CE78" s="737"/>
      <c r="CF78" s="737"/>
      <c r="CG78" s="742"/>
      <c r="CH78" s="733"/>
      <c r="CI78" s="734"/>
      <c r="CJ78" s="734"/>
      <c r="CK78" s="734"/>
      <c r="CL78" s="735"/>
      <c r="CM78" s="733"/>
      <c r="CN78" s="734"/>
      <c r="CO78" s="734"/>
      <c r="CP78" s="734"/>
      <c r="CQ78" s="735"/>
      <c r="CR78" s="733"/>
      <c r="CS78" s="734"/>
      <c r="CT78" s="734"/>
      <c r="CU78" s="734"/>
      <c r="CV78" s="735"/>
      <c r="CW78" s="733"/>
      <c r="CX78" s="734"/>
      <c r="CY78" s="734"/>
      <c r="CZ78" s="734"/>
      <c r="DA78" s="735"/>
      <c r="DB78" s="733"/>
      <c r="DC78" s="734"/>
      <c r="DD78" s="734"/>
      <c r="DE78" s="734"/>
      <c r="DF78" s="735"/>
      <c r="DG78" s="733"/>
      <c r="DH78" s="734"/>
      <c r="DI78" s="734"/>
      <c r="DJ78" s="734"/>
      <c r="DK78" s="735"/>
      <c r="DL78" s="733"/>
      <c r="DM78" s="734"/>
      <c r="DN78" s="734"/>
      <c r="DO78" s="734"/>
      <c r="DP78" s="735"/>
      <c r="DQ78" s="733"/>
      <c r="DR78" s="734"/>
      <c r="DS78" s="734"/>
      <c r="DT78" s="734"/>
      <c r="DU78" s="735"/>
      <c r="DV78" s="736"/>
      <c r="DW78" s="737"/>
      <c r="DX78" s="737"/>
      <c r="DY78" s="737"/>
      <c r="DZ78" s="738"/>
      <c r="EA78" s="48"/>
    </row>
    <row r="79" spans="1:131" ht="26.25" customHeight="1" x14ac:dyDescent="0.2">
      <c r="A79" s="52">
        <v>12</v>
      </c>
      <c r="B79" s="678"/>
      <c r="C79" s="679"/>
      <c r="D79" s="679"/>
      <c r="E79" s="679"/>
      <c r="F79" s="679"/>
      <c r="G79" s="679"/>
      <c r="H79" s="679"/>
      <c r="I79" s="679"/>
      <c r="J79" s="679"/>
      <c r="K79" s="679"/>
      <c r="L79" s="679"/>
      <c r="M79" s="679"/>
      <c r="N79" s="679"/>
      <c r="O79" s="679"/>
      <c r="P79" s="680"/>
      <c r="Q79" s="681"/>
      <c r="R79" s="682"/>
      <c r="S79" s="682"/>
      <c r="T79" s="682"/>
      <c r="U79" s="682"/>
      <c r="V79" s="682"/>
      <c r="W79" s="682"/>
      <c r="X79" s="682"/>
      <c r="Y79" s="682"/>
      <c r="Z79" s="682"/>
      <c r="AA79" s="682"/>
      <c r="AB79" s="682"/>
      <c r="AC79" s="682"/>
      <c r="AD79" s="682"/>
      <c r="AE79" s="682"/>
      <c r="AF79" s="682"/>
      <c r="AG79" s="682"/>
      <c r="AH79" s="682"/>
      <c r="AI79" s="682"/>
      <c r="AJ79" s="682"/>
      <c r="AK79" s="682"/>
      <c r="AL79" s="682"/>
      <c r="AM79" s="682"/>
      <c r="AN79" s="682"/>
      <c r="AO79" s="682"/>
      <c r="AP79" s="682"/>
      <c r="AQ79" s="682"/>
      <c r="AR79" s="682"/>
      <c r="AS79" s="682"/>
      <c r="AT79" s="682"/>
      <c r="AU79" s="682"/>
      <c r="AV79" s="682"/>
      <c r="AW79" s="682"/>
      <c r="AX79" s="682"/>
      <c r="AY79" s="682"/>
      <c r="AZ79" s="688"/>
      <c r="BA79" s="688"/>
      <c r="BB79" s="688"/>
      <c r="BC79" s="688"/>
      <c r="BD79" s="689"/>
      <c r="BE79" s="55"/>
      <c r="BF79" s="55"/>
      <c r="BG79" s="55"/>
      <c r="BH79" s="55"/>
      <c r="BI79" s="55"/>
      <c r="BJ79" s="48"/>
      <c r="BK79" s="48"/>
      <c r="BL79" s="48"/>
      <c r="BM79" s="48"/>
      <c r="BN79" s="48"/>
      <c r="BO79" s="55"/>
      <c r="BP79" s="55"/>
      <c r="BQ79" s="52">
        <v>73</v>
      </c>
      <c r="BR79" s="73"/>
      <c r="BS79" s="736"/>
      <c r="BT79" s="737"/>
      <c r="BU79" s="737"/>
      <c r="BV79" s="737"/>
      <c r="BW79" s="737"/>
      <c r="BX79" s="737"/>
      <c r="BY79" s="737"/>
      <c r="BZ79" s="737"/>
      <c r="CA79" s="737"/>
      <c r="CB79" s="737"/>
      <c r="CC79" s="737"/>
      <c r="CD79" s="737"/>
      <c r="CE79" s="737"/>
      <c r="CF79" s="737"/>
      <c r="CG79" s="742"/>
      <c r="CH79" s="733"/>
      <c r="CI79" s="734"/>
      <c r="CJ79" s="734"/>
      <c r="CK79" s="734"/>
      <c r="CL79" s="735"/>
      <c r="CM79" s="733"/>
      <c r="CN79" s="734"/>
      <c r="CO79" s="734"/>
      <c r="CP79" s="734"/>
      <c r="CQ79" s="735"/>
      <c r="CR79" s="733"/>
      <c r="CS79" s="734"/>
      <c r="CT79" s="734"/>
      <c r="CU79" s="734"/>
      <c r="CV79" s="735"/>
      <c r="CW79" s="733"/>
      <c r="CX79" s="734"/>
      <c r="CY79" s="734"/>
      <c r="CZ79" s="734"/>
      <c r="DA79" s="735"/>
      <c r="DB79" s="733"/>
      <c r="DC79" s="734"/>
      <c r="DD79" s="734"/>
      <c r="DE79" s="734"/>
      <c r="DF79" s="735"/>
      <c r="DG79" s="733"/>
      <c r="DH79" s="734"/>
      <c r="DI79" s="734"/>
      <c r="DJ79" s="734"/>
      <c r="DK79" s="735"/>
      <c r="DL79" s="733"/>
      <c r="DM79" s="734"/>
      <c r="DN79" s="734"/>
      <c r="DO79" s="734"/>
      <c r="DP79" s="735"/>
      <c r="DQ79" s="733"/>
      <c r="DR79" s="734"/>
      <c r="DS79" s="734"/>
      <c r="DT79" s="734"/>
      <c r="DU79" s="735"/>
      <c r="DV79" s="736"/>
      <c r="DW79" s="737"/>
      <c r="DX79" s="737"/>
      <c r="DY79" s="737"/>
      <c r="DZ79" s="738"/>
      <c r="EA79" s="48"/>
    </row>
    <row r="80" spans="1:131" ht="26.25" customHeight="1" x14ac:dyDescent="0.2">
      <c r="A80" s="52">
        <v>13</v>
      </c>
      <c r="B80" s="678"/>
      <c r="C80" s="679"/>
      <c r="D80" s="679"/>
      <c r="E80" s="679"/>
      <c r="F80" s="679"/>
      <c r="G80" s="679"/>
      <c r="H80" s="679"/>
      <c r="I80" s="679"/>
      <c r="J80" s="679"/>
      <c r="K80" s="679"/>
      <c r="L80" s="679"/>
      <c r="M80" s="679"/>
      <c r="N80" s="679"/>
      <c r="O80" s="679"/>
      <c r="P80" s="680"/>
      <c r="Q80" s="681"/>
      <c r="R80" s="682"/>
      <c r="S80" s="682"/>
      <c r="T80" s="682"/>
      <c r="U80" s="682"/>
      <c r="V80" s="682"/>
      <c r="W80" s="682"/>
      <c r="X80" s="682"/>
      <c r="Y80" s="682"/>
      <c r="Z80" s="682"/>
      <c r="AA80" s="682"/>
      <c r="AB80" s="682"/>
      <c r="AC80" s="682"/>
      <c r="AD80" s="682"/>
      <c r="AE80" s="682"/>
      <c r="AF80" s="682"/>
      <c r="AG80" s="682"/>
      <c r="AH80" s="682"/>
      <c r="AI80" s="682"/>
      <c r="AJ80" s="682"/>
      <c r="AK80" s="682"/>
      <c r="AL80" s="682"/>
      <c r="AM80" s="682"/>
      <c r="AN80" s="682"/>
      <c r="AO80" s="682"/>
      <c r="AP80" s="682"/>
      <c r="AQ80" s="682"/>
      <c r="AR80" s="682"/>
      <c r="AS80" s="682"/>
      <c r="AT80" s="682"/>
      <c r="AU80" s="682"/>
      <c r="AV80" s="682"/>
      <c r="AW80" s="682"/>
      <c r="AX80" s="682"/>
      <c r="AY80" s="682"/>
      <c r="AZ80" s="688"/>
      <c r="BA80" s="688"/>
      <c r="BB80" s="688"/>
      <c r="BC80" s="688"/>
      <c r="BD80" s="689"/>
      <c r="BE80" s="55"/>
      <c r="BF80" s="55"/>
      <c r="BG80" s="55"/>
      <c r="BH80" s="55"/>
      <c r="BI80" s="55"/>
      <c r="BJ80" s="55"/>
      <c r="BK80" s="55"/>
      <c r="BL80" s="55"/>
      <c r="BM80" s="55"/>
      <c r="BN80" s="55"/>
      <c r="BO80" s="55"/>
      <c r="BP80" s="55"/>
      <c r="BQ80" s="52">
        <v>74</v>
      </c>
      <c r="BR80" s="73"/>
      <c r="BS80" s="736"/>
      <c r="BT80" s="737"/>
      <c r="BU80" s="737"/>
      <c r="BV80" s="737"/>
      <c r="BW80" s="737"/>
      <c r="BX80" s="737"/>
      <c r="BY80" s="737"/>
      <c r="BZ80" s="737"/>
      <c r="CA80" s="737"/>
      <c r="CB80" s="737"/>
      <c r="CC80" s="737"/>
      <c r="CD80" s="737"/>
      <c r="CE80" s="737"/>
      <c r="CF80" s="737"/>
      <c r="CG80" s="742"/>
      <c r="CH80" s="733"/>
      <c r="CI80" s="734"/>
      <c r="CJ80" s="734"/>
      <c r="CK80" s="734"/>
      <c r="CL80" s="735"/>
      <c r="CM80" s="733"/>
      <c r="CN80" s="734"/>
      <c r="CO80" s="734"/>
      <c r="CP80" s="734"/>
      <c r="CQ80" s="735"/>
      <c r="CR80" s="733"/>
      <c r="CS80" s="734"/>
      <c r="CT80" s="734"/>
      <c r="CU80" s="734"/>
      <c r="CV80" s="735"/>
      <c r="CW80" s="733"/>
      <c r="CX80" s="734"/>
      <c r="CY80" s="734"/>
      <c r="CZ80" s="734"/>
      <c r="DA80" s="735"/>
      <c r="DB80" s="733"/>
      <c r="DC80" s="734"/>
      <c r="DD80" s="734"/>
      <c r="DE80" s="734"/>
      <c r="DF80" s="735"/>
      <c r="DG80" s="733"/>
      <c r="DH80" s="734"/>
      <c r="DI80" s="734"/>
      <c r="DJ80" s="734"/>
      <c r="DK80" s="735"/>
      <c r="DL80" s="733"/>
      <c r="DM80" s="734"/>
      <c r="DN80" s="734"/>
      <c r="DO80" s="734"/>
      <c r="DP80" s="735"/>
      <c r="DQ80" s="733"/>
      <c r="DR80" s="734"/>
      <c r="DS80" s="734"/>
      <c r="DT80" s="734"/>
      <c r="DU80" s="735"/>
      <c r="DV80" s="736"/>
      <c r="DW80" s="737"/>
      <c r="DX80" s="737"/>
      <c r="DY80" s="737"/>
      <c r="DZ80" s="738"/>
      <c r="EA80" s="48"/>
    </row>
    <row r="81" spans="1:131" ht="26.25" customHeight="1" x14ac:dyDescent="0.2">
      <c r="A81" s="52">
        <v>14</v>
      </c>
      <c r="B81" s="678"/>
      <c r="C81" s="679"/>
      <c r="D81" s="679"/>
      <c r="E81" s="679"/>
      <c r="F81" s="679"/>
      <c r="G81" s="679"/>
      <c r="H81" s="679"/>
      <c r="I81" s="679"/>
      <c r="J81" s="679"/>
      <c r="K81" s="679"/>
      <c r="L81" s="679"/>
      <c r="M81" s="679"/>
      <c r="N81" s="679"/>
      <c r="O81" s="679"/>
      <c r="P81" s="680"/>
      <c r="Q81" s="681"/>
      <c r="R81" s="682"/>
      <c r="S81" s="682"/>
      <c r="T81" s="682"/>
      <c r="U81" s="682"/>
      <c r="V81" s="682"/>
      <c r="W81" s="682"/>
      <c r="X81" s="682"/>
      <c r="Y81" s="682"/>
      <c r="Z81" s="682"/>
      <c r="AA81" s="682"/>
      <c r="AB81" s="682"/>
      <c r="AC81" s="682"/>
      <c r="AD81" s="682"/>
      <c r="AE81" s="682"/>
      <c r="AF81" s="682"/>
      <c r="AG81" s="682"/>
      <c r="AH81" s="682"/>
      <c r="AI81" s="682"/>
      <c r="AJ81" s="682"/>
      <c r="AK81" s="682"/>
      <c r="AL81" s="682"/>
      <c r="AM81" s="682"/>
      <c r="AN81" s="682"/>
      <c r="AO81" s="682"/>
      <c r="AP81" s="682"/>
      <c r="AQ81" s="682"/>
      <c r="AR81" s="682"/>
      <c r="AS81" s="682"/>
      <c r="AT81" s="682"/>
      <c r="AU81" s="682"/>
      <c r="AV81" s="682"/>
      <c r="AW81" s="682"/>
      <c r="AX81" s="682"/>
      <c r="AY81" s="682"/>
      <c r="AZ81" s="688"/>
      <c r="BA81" s="688"/>
      <c r="BB81" s="688"/>
      <c r="BC81" s="688"/>
      <c r="BD81" s="689"/>
      <c r="BE81" s="55"/>
      <c r="BF81" s="55"/>
      <c r="BG81" s="55"/>
      <c r="BH81" s="55"/>
      <c r="BI81" s="55"/>
      <c r="BJ81" s="55"/>
      <c r="BK81" s="55"/>
      <c r="BL81" s="55"/>
      <c r="BM81" s="55"/>
      <c r="BN81" s="55"/>
      <c r="BO81" s="55"/>
      <c r="BP81" s="55"/>
      <c r="BQ81" s="52">
        <v>75</v>
      </c>
      <c r="BR81" s="73"/>
      <c r="BS81" s="736"/>
      <c r="BT81" s="737"/>
      <c r="BU81" s="737"/>
      <c r="BV81" s="737"/>
      <c r="BW81" s="737"/>
      <c r="BX81" s="737"/>
      <c r="BY81" s="737"/>
      <c r="BZ81" s="737"/>
      <c r="CA81" s="737"/>
      <c r="CB81" s="737"/>
      <c r="CC81" s="737"/>
      <c r="CD81" s="737"/>
      <c r="CE81" s="737"/>
      <c r="CF81" s="737"/>
      <c r="CG81" s="742"/>
      <c r="CH81" s="733"/>
      <c r="CI81" s="734"/>
      <c r="CJ81" s="734"/>
      <c r="CK81" s="734"/>
      <c r="CL81" s="735"/>
      <c r="CM81" s="733"/>
      <c r="CN81" s="734"/>
      <c r="CO81" s="734"/>
      <c r="CP81" s="734"/>
      <c r="CQ81" s="735"/>
      <c r="CR81" s="733"/>
      <c r="CS81" s="734"/>
      <c r="CT81" s="734"/>
      <c r="CU81" s="734"/>
      <c r="CV81" s="735"/>
      <c r="CW81" s="733"/>
      <c r="CX81" s="734"/>
      <c r="CY81" s="734"/>
      <c r="CZ81" s="734"/>
      <c r="DA81" s="735"/>
      <c r="DB81" s="733"/>
      <c r="DC81" s="734"/>
      <c r="DD81" s="734"/>
      <c r="DE81" s="734"/>
      <c r="DF81" s="735"/>
      <c r="DG81" s="733"/>
      <c r="DH81" s="734"/>
      <c r="DI81" s="734"/>
      <c r="DJ81" s="734"/>
      <c r="DK81" s="735"/>
      <c r="DL81" s="733"/>
      <c r="DM81" s="734"/>
      <c r="DN81" s="734"/>
      <c r="DO81" s="734"/>
      <c r="DP81" s="735"/>
      <c r="DQ81" s="733"/>
      <c r="DR81" s="734"/>
      <c r="DS81" s="734"/>
      <c r="DT81" s="734"/>
      <c r="DU81" s="735"/>
      <c r="DV81" s="736"/>
      <c r="DW81" s="737"/>
      <c r="DX81" s="737"/>
      <c r="DY81" s="737"/>
      <c r="DZ81" s="738"/>
      <c r="EA81" s="48"/>
    </row>
    <row r="82" spans="1:131" ht="26.25" customHeight="1" x14ac:dyDescent="0.2">
      <c r="A82" s="52">
        <v>15</v>
      </c>
      <c r="B82" s="678"/>
      <c r="C82" s="679"/>
      <c r="D82" s="679"/>
      <c r="E82" s="679"/>
      <c r="F82" s="679"/>
      <c r="G82" s="679"/>
      <c r="H82" s="679"/>
      <c r="I82" s="679"/>
      <c r="J82" s="679"/>
      <c r="K82" s="679"/>
      <c r="L82" s="679"/>
      <c r="M82" s="679"/>
      <c r="N82" s="679"/>
      <c r="O82" s="679"/>
      <c r="P82" s="680"/>
      <c r="Q82" s="681"/>
      <c r="R82" s="682"/>
      <c r="S82" s="682"/>
      <c r="T82" s="682"/>
      <c r="U82" s="682"/>
      <c r="V82" s="682"/>
      <c r="W82" s="682"/>
      <c r="X82" s="682"/>
      <c r="Y82" s="682"/>
      <c r="Z82" s="682"/>
      <c r="AA82" s="682"/>
      <c r="AB82" s="682"/>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682"/>
      <c r="AY82" s="682"/>
      <c r="AZ82" s="688"/>
      <c r="BA82" s="688"/>
      <c r="BB82" s="688"/>
      <c r="BC82" s="688"/>
      <c r="BD82" s="689"/>
      <c r="BE82" s="55"/>
      <c r="BF82" s="55"/>
      <c r="BG82" s="55"/>
      <c r="BH82" s="55"/>
      <c r="BI82" s="55"/>
      <c r="BJ82" s="55"/>
      <c r="BK82" s="55"/>
      <c r="BL82" s="55"/>
      <c r="BM82" s="55"/>
      <c r="BN82" s="55"/>
      <c r="BO82" s="55"/>
      <c r="BP82" s="55"/>
      <c r="BQ82" s="52">
        <v>76</v>
      </c>
      <c r="BR82" s="73"/>
      <c r="BS82" s="736"/>
      <c r="BT82" s="737"/>
      <c r="BU82" s="737"/>
      <c r="BV82" s="737"/>
      <c r="BW82" s="737"/>
      <c r="BX82" s="737"/>
      <c r="BY82" s="737"/>
      <c r="BZ82" s="737"/>
      <c r="CA82" s="737"/>
      <c r="CB82" s="737"/>
      <c r="CC82" s="737"/>
      <c r="CD82" s="737"/>
      <c r="CE82" s="737"/>
      <c r="CF82" s="737"/>
      <c r="CG82" s="742"/>
      <c r="CH82" s="733"/>
      <c r="CI82" s="734"/>
      <c r="CJ82" s="734"/>
      <c r="CK82" s="734"/>
      <c r="CL82" s="735"/>
      <c r="CM82" s="733"/>
      <c r="CN82" s="734"/>
      <c r="CO82" s="734"/>
      <c r="CP82" s="734"/>
      <c r="CQ82" s="735"/>
      <c r="CR82" s="733"/>
      <c r="CS82" s="734"/>
      <c r="CT82" s="734"/>
      <c r="CU82" s="734"/>
      <c r="CV82" s="735"/>
      <c r="CW82" s="733"/>
      <c r="CX82" s="734"/>
      <c r="CY82" s="734"/>
      <c r="CZ82" s="734"/>
      <c r="DA82" s="735"/>
      <c r="DB82" s="733"/>
      <c r="DC82" s="734"/>
      <c r="DD82" s="734"/>
      <c r="DE82" s="734"/>
      <c r="DF82" s="735"/>
      <c r="DG82" s="733"/>
      <c r="DH82" s="734"/>
      <c r="DI82" s="734"/>
      <c r="DJ82" s="734"/>
      <c r="DK82" s="735"/>
      <c r="DL82" s="733"/>
      <c r="DM82" s="734"/>
      <c r="DN82" s="734"/>
      <c r="DO82" s="734"/>
      <c r="DP82" s="735"/>
      <c r="DQ82" s="733"/>
      <c r="DR82" s="734"/>
      <c r="DS82" s="734"/>
      <c r="DT82" s="734"/>
      <c r="DU82" s="735"/>
      <c r="DV82" s="736"/>
      <c r="DW82" s="737"/>
      <c r="DX82" s="737"/>
      <c r="DY82" s="737"/>
      <c r="DZ82" s="738"/>
      <c r="EA82" s="48"/>
    </row>
    <row r="83" spans="1:131" ht="26.25" customHeight="1" x14ac:dyDescent="0.2">
      <c r="A83" s="52">
        <v>16</v>
      </c>
      <c r="B83" s="678"/>
      <c r="C83" s="679"/>
      <c r="D83" s="679"/>
      <c r="E83" s="679"/>
      <c r="F83" s="679"/>
      <c r="G83" s="679"/>
      <c r="H83" s="679"/>
      <c r="I83" s="679"/>
      <c r="J83" s="679"/>
      <c r="K83" s="679"/>
      <c r="L83" s="679"/>
      <c r="M83" s="679"/>
      <c r="N83" s="679"/>
      <c r="O83" s="679"/>
      <c r="P83" s="680"/>
      <c r="Q83" s="681"/>
      <c r="R83" s="682"/>
      <c r="S83" s="682"/>
      <c r="T83" s="682"/>
      <c r="U83" s="682"/>
      <c r="V83" s="682"/>
      <c r="W83" s="682"/>
      <c r="X83" s="682"/>
      <c r="Y83" s="682"/>
      <c r="Z83" s="682"/>
      <c r="AA83" s="682"/>
      <c r="AB83" s="682"/>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682"/>
      <c r="AY83" s="682"/>
      <c r="AZ83" s="688"/>
      <c r="BA83" s="688"/>
      <c r="BB83" s="688"/>
      <c r="BC83" s="688"/>
      <c r="BD83" s="689"/>
      <c r="BE83" s="55"/>
      <c r="BF83" s="55"/>
      <c r="BG83" s="55"/>
      <c r="BH83" s="55"/>
      <c r="BI83" s="55"/>
      <c r="BJ83" s="55"/>
      <c r="BK83" s="55"/>
      <c r="BL83" s="55"/>
      <c r="BM83" s="55"/>
      <c r="BN83" s="55"/>
      <c r="BO83" s="55"/>
      <c r="BP83" s="55"/>
      <c r="BQ83" s="52">
        <v>77</v>
      </c>
      <c r="BR83" s="73"/>
      <c r="BS83" s="736"/>
      <c r="BT83" s="737"/>
      <c r="BU83" s="737"/>
      <c r="BV83" s="737"/>
      <c r="BW83" s="737"/>
      <c r="BX83" s="737"/>
      <c r="BY83" s="737"/>
      <c r="BZ83" s="737"/>
      <c r="CA83" s="737"/>
      <c r="CB83" s="737"/>
      <c r="CC83" s="737"/>
      <c r="CD83" s="737"/>
      <c r="CE83" s="737"/>
      <c r="CF83" s="737"/>
      <c r="CG83" s="742"/>
      <c r="CH83" s="733"/>
      <c r="CI83" s="734"/>
      <c r="CJ83" s="734"/>
      <c r="CK83" s="734"/>
      <c r="CL83" s="735"/>
      <c r="CM83" s="733"/>
      <c r="CN83" s="734"/>
      <c r="CO83" s="734"/>
      <c r="CP83" s="734"/>
      <c r="CQ83" s="735"/>
      <c r="CR83" s="733"/>
      <c r="CS83" s="734"/>
      <c r="CT83" s="734"/>
      <c r="CU83" s="734"/>
      <c r="CV83" s="735"/>
      <c r="CW83" s="733"/>
      <c r="CX83" s="734"/>
      <c r="CY83" s="734"/>
      <c r="CZ83" s="734"/>
      <c r="DA83" s="735"/>
      <c r="DB83" s="733"/>
      <c r="DC83" s="734"/>
      <c r="DD83" s="734"/>
      <c r="DE83" s="734"/>
      <c r="DF83" s="735"/>
      <c r="DG83" s="733"/>
      <c r="DH83" s="734"/>
      <c r="DI83" s="734"/>
      <c r="DJ83" s="734"/>
      <c r="DK83" s="735"/>
      <c r="DL83" s="733"/>
      <c r="DM83" s="734"/>
      <c r="DN83" s="734"/>
      <c r="DO83" s="734"/>
      <c r="DP83" s="735"/>
      <c r="DQ83" s="733"/>
      <c r="DR83" s="734"/>
      <c r="DS83" s="734"/>
      <c r="DT83" s="734"/>
      <c r="DU83" s="735"/>
      <c r="DV83" s="736"/>
      <c r="DW83" s="737"/>
      <c r="DX83" s="737"/>
      <c r="DY83" s="737"/>
      <c r="DZ83" s="738"/>
      <c r="EA83" s="48"/>
    </row>
    <row r="84" spans="1:131" ht="26.25" customHeight="1" x14ac:dyDescent="0.2">
      <c r="A84" s="52">
        <v>17</v>
      </c>
      <c r="B84" s="678"/>
      <c r="C84" s="679"/>
      <c r="D84" s="679"/>
      <c r="E84" s="679"/>
      <c r="F84" s="679"/>
      <c r="G84" s="679"/>
      <c r="H84" s="679"/>
      <c r="I84" s="679"/>
      <c r="J84" s="679"/>
      <c r="K84" s="679"/>
      <c r="L84" s="679"/>
      <c r="M84" s="679"/>
      <c r="N84" s="679"/>
      <c r="O84" s="679"/>
      <c r="P84" s="680"/>
      <c r="Q84" s="681"/>
      <c r="R84" s="682"/>
      <c r="S84" s="682"/>
      <c r="T84" s="682"/>
      <c r="U84" s="682"/>
      <c r="V84" s="682"/>
      <c r="W84" s="682"/>
      <c r="X84" s="682"/>
      <c r="Y84" s="682"/>
      <c r="Z84" s="682"/>
      <c r="AA84" s="682"/>
      <c r="AB84" s="682"/>
      <c r="AC84" s="682"/>
      <c r="AD84" s="682"/>
      <c r="AE84" s="682"/>
      <c r="AF84" s="682"/>
      <c r="AG84" s="682"/>
      <c r="AH84" s="682"/>
      <c r="AI84" s="682"/>
      <c r="AJ84" s="682"/>
      <c r="AK84" s="682"/>
      <c r="AL84" s="682"/>
      <c r="AM84" s="682"/>
      <c r="AN84" s="682"/>
      <c r="AO84" s="682"/>
      <c r="AP84" s="682"/>
      <c r="AQ84" s="682"/>
      <c r="AR84" s="682"/>
      <c r="AS84" s="682"/>
      <c r="AT84" s="682"/>
      <c r="AU84" s="682"/>
      <c r="AV84" s="682"/>
      <c r="AW84" s="682"/>
      <c r="AX84" s="682"/>
      <c r="AY84" s="682"/>
      <c r="AZ84" s="688"/>
      <c r="BA84" s="688"/>
      <c r="BB84" s="688"/>
      <c r="BC84" s="688"/>
      <c r="BD84" s="689"/>
      <c r="BE84" s="55"/>
      <c r="BF84" s="55"/>
      <c r="BG84" s="55"/>
      <c r="BH84" s="55"/>
      <c r="BI84" s="55"/>
      <c r="BJ84" s="55"/>
      <c r="BK84" s="55"/>
      <c r="BL84" s="55"/>
      <c r="BM84" s="55"/>
      <c r="BN84" s="55"/>
      <c r="BO84" s="55"/>
      <c r="BP84" s="55"/>
      <c r="BQ84" s="52">
        <v>78</v>
      </c>
      <c r="BR84" s="73"/>
      <c r="BS84" s="736"/>
      <c r="BT84" s="737"/>
      <c r="BU84" s="737"/>
      <c r="BV84" s="737"/>
      <c r="BW84" s="737"/>
      <c r="BX84" s="737"/>
      <c r="BY84" s="737"/>
      <c r="BZ84" s="737"/>
      <c r="CA84" s="737"/>
      <c r="CB84" s="737"/>
      <c r="CC84" s="737"/>
      <c r="CD84" s="737"/>
      <c r="CE84" s="737"/>
      <c r="CF84" s="737"/>
      <c r="CG84" s="742"/>
      <c r="CH84" s="733"/>
      <c r="CI84" s="734"/>
      <c r="CJ84" s="734"/>
      <c r="CK84" s="734"/>
      <c r="CL84" s="735"/>
      <c r="CM84" s="733"/>
      <c r="CN84" s="734"/>
      <c r="CO84" s="734"/>
      <c r="CP84" s="734"/>
      <c r="CQ84" s="735"/>
      <c r="CR84" s="733"/>
      <c r="CS84" s="734"/>
      <c r="CT84" s="734"/>
      <c r="CU84" s="734"/>
      <c r="CV84" s="735"/>
      <c r="CW84" s="733"/>
      <c r="CX84" s="734"/>
      <c r="CY84" s="734"/>
      <c r="CZ84" s="734"/>
      <c r="DA84" s="735"/>
      <c r="DB84" s="733"/>
      <c r="DC84" s="734"/>
      <c r="DD84" s="734"/>
      <c r="DE84" s="734"/>
      <c r="DF84" s="735"/>
      <c r="DG84" s="733"/>
      <c r="DH84" s="734"/>
      <c r="DI84" s="734"/>
      <c r="DJ84" s="734"/>
      <c r="DK84" s="735"/>
      <c r="DL84" s="733"/>
      <c r="DM84" s="734"/>
      <c r="DN84" s="734"/>
      <c r="DO84" s="734"/>
      <c r="DP84" s="735"/>
      <c r="DQ84" s="733"/>
      <c r="DR84" s="734"/>
      <c r="DS84" s="734"/>
      <c r="DT84" s="734"/>
      <c r="DU84" s="735"/>
      <c r="DV84" s="736"/>
      <c r="DW84" s="737"/>
      <c r="DX84" s="737"/>
      <c r="DY84" s="737"/>
      <c r="DZ84" s="738"/>
      <c r="EA84" s="48"/>
    </row>
    <row r="85" spans="1:131" ht="26.25" customHeight="1" x14ac:dyDescent="0.2">
      <c r="A85" s="52">
        <v>18</v>
      </c>
      <c r="B85" s="678"/>
      <c r="C85" s="679"/>
      <c r="D85" s="679"/>
      <c r="E85" s="679"/>
      <c r="F85" s="679"/>
      <c r="G85" s="679"/>
      <c r="H85" s="679"/>
      <c r="I85" s="679"/>
      <c r="J85" s="679"/>
      <c r="K85" s="679"/>
      <c r="L85" s="679"/>
      <c r="M85" s="679"/>
      <c r="N85" s="679"/>
      <c r="O85" s="679"/>
      <c r="P85" s="680"/>
      <c r="Q85" s="681"/>
      <c r="R85" s="682"/>
      <c r="S85" s="682"/>
      <c r="T85" s="682"/>
      <c r="U85" s="682"/>
      <c r="V85" s="682"/>
      <c r="W85" s="682"/>
      <c r="X85" s="682"/>
      <c r="Y85" s="682"/>
      <c r="Z85" s="682"/>
      <c r="AA85" s="682"/>
      <c r="AB85" s="682"/>
      <c r="AC85" s="682"/>
      <c r="AD85" s="682"/>
      <c r="AE85" s="682"/>
      <c r="AF85" s="682"/>
      <c r="AG85" s="682"/>
      <c r="AH85" s="682"/>
      <c r="AI85" s="682"/>
      <c r="AJ85" s="682"/>
      <c r="AK85" s="682"/>
      <c r="AL85" s="682"/>
      <c r="AM85" s="682"/>
      <c r="AN85" s="682"/>
      <c r="AO85" s="682"/>
      <c r="AP85" s="682"/>
      <c r="AQ85" s="682"/>
      <c r="AR85" s="682"/>
      <c r="AS85" s="682"/>
      <c r="AT85" s="682"/>
      <c r="AU85" s="682"/>
      <c r="AV85" s="682"/>
      <c r="AW85" s="682"/>
      <c r="AX85" s="682"/>
      <c r="AY85" s="682"/>
      <c r="AZ85" s="688"/>
      <c r="BA85" s="688"/>
      <c r="BB85" s="688"/>
      <c r="BC85" s="688"/>
      <c r="BD85" s="689"/>
      <c r="BE85" s="55"/>
      <c r="BF85" s="55"/>
      <c r="BG85" s="55"/>
      <c r="BH85" s="55"/>
      <c r="BI85" s="55"/>
      <c r="BJ85" s="55"/>
      <c r="BK85" s="55"/>
      <c r="BL85" s="55"/>
      <c r="BM85" s="55"/>
      <c r="BN85" s="55"/>
      <c r="BO85" s="55"/>
      <c r="BP85" s="55"/>
      <c r="BQ85" s="52">
        <v>79</v>
      </c>
      <c r="BR85" s="73"/>
      <c r="BS85" s="736"/>
      <c r="BT85" s="737"/>
      <c r="BU85" s="737"/>
      <c r="BV85" s="737"/>
      <c r="BW85" s="737"/>
      <c r="BX85" s="737"/>
      <c r="BY85" s="737"/>
      <c r="BZ85" s="737"/>
      <c r="CA85" s="737"/>
      <c r="CB85" s="737"/>
      <c r="CC85" s="737"/>
      <c r="CD85" s="737"/>
      <c r="CE85" s="737"/>
      <c r="CF85" s="737"/>
      <c r="CG85" s="742"/>
      <c r="CH85" s="733"/>
      <c r="CI85" s="734"/>
      <c r="CJ85" s="734"/>
      <c r="CK85" s="734"/>
      <c r="CL85" s="735"/>
      <c r="CM85" s="733"/>
      <c r="CN85" s="734"/>
      <c r="CO85" s="734"/>
      <c r="CP85" s="734"/>
      <c r="CQ85" s="735"/>
      <c r="CR85" s="733"/>
      <c r="CS85" s="734"/>
      <c r="CT85" s="734"/>
      <c r="CU85" s="734"/>
      <c r="CV85" s="735"/>
      <c r="CW85" s="733"/>
      <c r="CX85" s="734"/>
      <c r="CY85" s="734"/>
      <c r="CZ85" s="734"/>
      <c r="DA85" s="735"/>
      <c r="DB85" s="733"/>
      <c r="DC85" s="734"/>
      <c r="DD85" s="734"/>
      <c r="DE85" s="734"/>
      <c r="DF85" s="735"/>
      <c r="DG85" s="733"/>
      <c r="DH85" s="734"/>
      <c r="DI85" s="734"/>
      <c r="DJ85" s="734"/>
      <c r="DK85" s="735"/>
      <c r="DL85" s="733"/>
      <c r="DM85" s="734"/>
      <c r="DN85" s="734"/>
      <c r="DO85" s="734"/>
      <c r="DP85" s="735"/>
      <c r="DQ85" s="733"/>
      <c r="DR85" s="734"/>
      <c r="DS85" s="734"/>
      <c r="DT85" s="734"/>
      <c r="DU85" s="735"/>
      <c r="DV85" s="736"/>
      <c r="DW85" s="737"/>
      <c r="DX85" s="737"/>
      <c r="DY85" s="737"/>
      <c r="DZ85" s="738"/>
      <c r="EA85" s="48"/>
    </row>
    <row r="86" spans="1:131" ht="26.25" customHeight="1" x14ac:dyDescent="0.2">
      <c r="A86" s="52">
        <v>19</v>
      </c>
      <c r="B86" s="678"/>
      <c r="C86" s="679"/>
      <c r="D86" s="679"/>
      <c r="E86" s="679"/>
      <c r="F86" s="679"/>
      <c r="G86" s="679"/>
      <c r="H86" s="679"/>
      <c r="I86" s="679"/>
      <c r="J86" s="679"/>
      <c r="K86" s="679"/>
      <c r="L86" s="679"/>
      <c r="M86" s="679"/>
      <c r="N86" s="679"/>
      <c r="O86" s="679"/>
      <c r="P86" s="680"/>
      <c r="Q86" s="681"/>
      <c r="R86" s="682"/>
      <c r="S86" s="682"/>
      <c r="T86" s="682"/>
      <c r="U86" s="682"/>
      <c r="V86" s="682"/>
      <c r="W86" s="682"/>
      <c r="X86" s="682"/>
      <c r="Y86" s="682"/>
      <c r="Z86" s="682"/>
      <c r="AA86" s="682"/>
      <c r="AB86" s="682"/>
      <c r="AC86" s="682"/>
      <c r="AD86" s="682"/>
      <c r="AE86" s="682"/>
      <c r="AF86" s="682"/>
      <c r="AG86" s="682"/>
      <c r="AH86" s="682"/>
      <c r="AI86" s="682"/>
      <c r="AJ86" s="682"/>
      <c r="AK86" s="682"/>
      <c r="AL86" s="682"/>
      <c r="AM86" s="682"/>
      <c r="AN86" s="682"/>
      <c r="AO86" s="682"/>
      <c r="AP86" s="682"/>
      <c r="AQ86" s="682"/>
      <c r="AR86" s="682"/>
      <c r="AS86" s="682"/>
      <c r="AT86" s="682"/>
      <c r="AU86" s="682"/>
      <c r="AV86" s="682"/>
      <c r="AW86" s="682"/>
      <c r="AX86" s="682"/>
      <c r="AY86" s="682"/>
      <c r="AZ86" s="688"/>
      <c r="BA86" s="688"/>
      <c r="BB86" s="688"/>
      <c r="BC86" s="688"/>
      <c r="BD86" s="689"/>
      <c r="BE86" s="55"/>
      <c r="BF86" s="55"/>
      <c r="BG86" s="55"/>
      <c r="BH86" s="55"/>
      <c r="BI86" s="55"/>
      <c r="BJ86" s="55"/>
      <c r="BK86" s="55"/>
      <c r="BL86" s="55"/>
      <c r="BM86" s="55"/>
      <c r="BN86" s="55"/>
      <c r="BO86" s="55"/>
      <c r="BP86" s="55"/>
      <c r="BQ86" s="52">
        <v>80</v>
      </c>
      <c r="BR86" s="73"/>
      <c r="BS86" s="736"/>
      <c r="BT86" s="737"/>
      <c r="BU86" s="737"/>
      <c r="BV86" s="737"/>
      <c r="BW86" s="737"/>
      <c r="BX86" s="737"/>
      <c r="BY86" s="737"/>
      <c r="BZ86" s="737"/>
      <c r="CA86" s="737"/>
      <c r="CB86" s="737"/>
      <c r="CC86" s="737"/>
      <c r="CD86" s="737"/>
      <c r="CE86" s="737"/>
      <c r="CF86" s="737"/>
      <c r="CG86" s="742"/>
      <c r="CH86" s="733"/>
      <c r="CI86" s="734"/>
      <c r="CJ86" s="734"/>
      <c r="CK86" s="734"/>
      <c r="CL86" s="735"/>
      <c r="CM86" s="733"/>
      <c r="CN86" s="734"/>
      <c r="CO86" s="734"/>
      <c r="CP86" s="734"/>
      <c r="CQ86" s="735"/>
      <c r="CR86" s="733"/>
      <c r="CS86" s="734"/>
      <c r="CT86" s="734"/>
      <c r="CU86" s="734"/>
      <c r="CV86" s="735"/>
      <c r="CW86" s="733"/>
      <c r="CX86" s="734"/>
      <c r="CY86" s="734"/>
      <c r="CZ86" s="734"/>
      <c r="DA86" s="735"/>
      <c r="DB86" s="733"/>
      <c r="DC86" s="734"/>
      <c r="DD86" s="734"/>
      <c r="DE86" s="734"/>
      <c r="DF86" s="735"/>
      <c r="DG86" s="733"/>
      <c r="DH86" s="734"/>
      <c r="DI86" s="734"/>
      <c r="DJ86" s="734"/>
      <c r="DK86" s="735"/>
      <c r="DL86" s="733"/>
      <c r="DM86" s="734"/>
      <c r="DN86" s="734"/>
      <c r="DO86" s="734"/>
      <c r="DP86" s="735"/>
      <c r="DQ86" s="733"/>
      <c r="DR86" s="734"/>
      <c r="DS86" s="734"/>
      <c r="DT86" s="734"/>
      <c r="DU86" s="735"/>
      <c r="DV86" s="736"/>
      <c r="DW86" s="737"/>
      <c r="DX86" s="737"/>
      <c r="DY86" s="737"/>
      <c r="DZ86" s="738"/>
      <c r="EA86" s="48"/>
    </row>
    <row r="87" spans="1:131" ht="26.25" customHeight="1" x14ac:dyDescent="0.2">
      <c r="A87" s="57">
        <v>20</v>
      </c>
      <c r="B87" s="743"/>
      <c r="C87" s="744"/>
      <c r="D87" s="744"/>
      <c r="E87" s="744"/>
      <c r="F87" s="744"/>
      <c r="G87" s="744"/>
      <c r="H87" s="744"/>
      <c r="I87" s="744"/>
      <c r="J87" s="744"/>
      <c r="K87" s="744"/>
      <c r="L87" s="744"/>
      <c r="M87" s="744"/>
      <c r="N87" s="744"/>
      <c r="O87" s="744"/>
      <c r="P87" s="745"/>
      <c r="Q87" s="746"/>
      <c r="R87" s="747"/>
      <c r="S87" s="747"/>
      <c r="T87" s="747"/>
      <c r="U87" s="747"/>
      <c r="V87" s="747"/>
      <c r="W87" s="747"/>
      <c r="X87" s="747"/>
      <c r="Y87" s="747"/>
      <c r="Z87" s="747"/>
      <c r="AA87" s="747"/>
      <c r="AB87" s="747"/>
      <c r="AC87" s="747"/>
      <c r="AD87" s="747"/>
      <c r="AE87" s="747"/>
      <c r="AF87" s="747"/>
      <c r="AG87" s="747"/>
      <c r="AH87" s="747"/>
      <c r="AI87" s="747"/>
      <c r="AJ87" s="747"/>
      <c r="AK87" s="747"/>
      <c r="AL87" s="747"/>
      <c r="AM87" s="747"/>
      <c r="AN87" s="747"/>
      <c r="AO87" s="747"/>
      <c r="AP87" s="747"/>
      <c r="AQ87" s="747"/>
      <c r="AR87" s="747"/>
      <c r="AS87" s="747"/>
      <c r="AT87" s="747"/>
      <c r="AU87" s="747"/>
      <c r="AV87" s="747"/>
      <c r="AW87" s="747"/>
      <c r="AX87" s="747"/>
      <c r="AY87" s="747"/>
      <c r="AZ87" s="748"/>
      <c r="BA87" s="748"/>
      <c r="BB87" s="748"/>
      <c r="BC87" s="748"/>
      <c r="BD87" s="749"/>
      <c r="BE87" s="55"/>
      <c r="BF87" s="55"/>
      <c r="BG87" s="55"/>
      <c r="BH87" s="55"/>
      <c r="BI87" s="55"/>
      <c r="BJ87" s="55"/>
      <c r="BK87" s="55"/>
      <c r="BL87" s="55"/>
      <c r="BM87" s="55"/>
      <c r="BN87" s="55"/>
      <c r="BO87" s="55"/>
      <c r="BP87" s="55"/>
      <c r="BQ87" s="52">
        <v>81</v>
      </c>
      <c r="BR87" s="73"/>
      <c r="BS87" s="736"/>
      <c r="BT87" s="737"/>
      <c r="BU87" s="737"/>
      <c r="BV87" s="737"/>
      <c r="BW87" s="737"/>
      <c r="BX87" s="737"/>
      <c r="BY87" s="737"/>
      <c r="BZ87" s="737"/>
      <c r="CA87" s="737"/>
      <c r="CB87" s="737"/>
      <c r="CC87" s="737"/>
      <c r="CD87" s="737"/>
      <c r="CE87" s="737"/>
      <c r="CF87" s="737"/>
      <c r="CG87" s="742"/>
      <c r="CH87" s="733"/>
      <c r="CI87" s="734"/>
      <c r="CJ87" s="734"/>
      <c r="CK87" s="734"/>
      <c r="CL87" s="735"/>
      <c r="CM87" s="733"/>
      <c r="CN87" s="734"/>
      <c r="CO87" s="734"/>
      <c r="CP87" s="734"/>
      <c r="CQ87" s="735"/>
      <c r="CR87" s="733"/>
      <c r="CS87" s="734"/>
      <c r="CT87" s="734"/>
      <c r="CU87" s="734"/>
      <c r="CV87" s="735"/>
      <c r="CW87" s="733"/>
      <c r="CX87" s="734"/>
      <c r="CY87" s="734"/>
      <c r="CZ87" s="734"/>
      <c r="DA87" s="735"/>
      <c r="DB87" s="733"/>
      <c r="DC87" s="734"/>
      <c r="DD87" s="734"/>
      <c r="DE87" s="734"/>
      <c r="DF87" s="735"/>
      <c r="DG87" s="733"/>
      <c r="DH87" s="734"/>
      <c r="DI87" s="734"/>
      <c r="DJ87" s="734"/>
      <c r="DK87" s="735"/>
      <c r="DL87" s="733"/>
      <c r="DM87" s="734"/>
      <c r="DN87" s="734"/>
      <c r="DO87" s="734"/>
      <c r="DP87" s="735"/>
      <c r="DQ87" s="733"/>
      <c r="DR87" s="734"/>
      <c r="DS87" s="734"/>
      <c r="DT87" s="734"/>
      <c r="DU87" s="735"/>
      <c r="DV87" s="736"/>
      <c r="DW87" s="737"/>
      <c r="DX87" s="737"/>
      <c r="DY87" s="737"/>
      <c r="DZ87" s="738"/>
      <c r="EA87" s="48"/>
    </row>
    <row r="88" spans="1:131" ht="26.25" customHeight="1" x14ac:dyDescent="0.2">
      <c r="A88" s="53" t="s">
        <v>247</v>
      </c>
      <c r="B88" s="695" t="s">
        <v>178</v>
      </c>
      <c r="C88" s="696"/>
      <c r="D88" s="696"/>
      <c r="E88" s="696"/>
      <c r="F88" s="696"/>
      <c r="G88" s="696"/>
      <c r="H88" s="696"/>
      <c r="I88" s="696"/>
      <c r="J88" s="696"/>
      <c r="K88" s="696"/>
      <c r="L88" s="696"/>
      <c r="M88" s="696"/>
      <c r="N88" s="696"/>
      <c r="O88" s="696"/>
      <c r="P88" s="697"/>
      <c r="Q88" s="739"/>
      <c r="R88" s="704"/>
      <c r="S88" s="704"/>
      <c r="T88" s="704"/>
      <c r="U88" s="704"/>
      <c r="V88" s="704"/>
      <c r="W88" s="704"/>
      <c r="X88" s="704"/>
      <c r="Y88" s="704"/>
      <c r="Z88" s="704"/>
      <c r="AA88" s="704"/>
      <c r="AB88" s="704"/>
      <c r="AC88" s="704"/>
      <c r="AD88" s="704"/>
      <c r="AE88" s="704"/>
      <c r="AF88" s="699">
        <v>4187</v>
      </c>
      <c r="AG88" s="699"/>
      <c r="AH88" s="699"/>
      <c r="AI88" s="699"/>
      <c r="AJ88" s="699"/>
      <c r="AK88" s="704"/>
      <c r="AL88" s="704"/>
      <c r="AM88" s="704"/>
      <c r="AN88" s="704"/>
      <c r="AO88" s="704"/>
      <c r="AP88" s="699">
        <v>1127</v>
      </c>
      <c r="AQ88" s="699"/>
      <c r="AR88" s="699"/>
      <c r="AS88" s="699"/>
      <c r="AT88" s="699"/>
      <c r="AU88" s="699">
        <v>331</v>
      </c>
      <c r="AV88" s="699"/>
      <c r="AW88" s="699"/>
      <c r="AX88" s="699"/>
      <c r="AY88" s="699"/>
      <c r="AZ88" s="705"/>
      <c r="BA88" s="705"/>
      <c r="BB88" s="705"/>
      <c r="BC88" s="705"/>
      <c r="BD88" s="706"/>
      <c r="BE88" s="55"/>
      <c r="BF88" s="55"/>
      <c r="BG88" s="55"/>
      <c r="BH88" s="55"/>
      <c r="BI88" s="55"/>
      <c r="BJ88" s="55"/>
      <c r="BK88" s="55"/>
      <c r="BL88" s="55"/>
      <c r="BM88" s="55"/>
      <c r="BN88" s="55"/>
      <c r="BO88" s="55"/>
      <c r="BP88" s="55"/>
      <c r="BQ88" s="52">
        <v>82</v>
      </c>
      <c r="BR88" s="73"/>
      <c r="BS88" s="736"/>
      <c r="BT88" s="737"/>
      <c r="BU88" s="737"/>
      <c r="BV88" s="737"/>
      <c r="BW88" s="737"/>
      <c r="BX88" s="737"/>
      <c r="BY88" s="737"/>
      <c r="BZ88" s="737"/>
      <c r="CA88" s="737"/>
      <c r="CB88" s="737"/>
      <c r="CC88" s="737"/>
      <c r="CD88" s="737"/>
      <c r="CE88" s="737"/>
      <c r="CF88" s="737"/>
      <c r="CG88" s="742"/>
      <c r="CH88" s="733"/>
      <c r="CI88" s="734"/>
      <c r="CJ88" s="734"/>
      <c r="CK88" s="734"/>
      <c r="CL88" s="735"/>
      <c r="CM88" s="733"/>
      <c r="CN88" s="734"/>
      <c r="CO88" s="734"/>
      <c r="CP88" s="734"/>
      <c r="CQ88" s="735"/>
      <c r="CR88" s="733"/>
      <c r="CS88" s="734"/>
      <c r="CT88" s="734"/>
      <c r="CU88" s="734"/>
      <c r="CV88" s="735"/>
      <c r="CW88" s="733"/>
      <c r="CX88" s="734"/>
      <c r="CY88" s="734"/>
      <c r="CZ88" s="734"/>
      <c r="DA88" s="735"/>
      <c r="DB88" s="733"/>
      <c r="DC88" s="734"/>
      <c r="DD88" s="734"/>
      <c r="DE88" s="734"/>
      <c r="DF88" s="735"/>
      <c r="DG88" s="733"/>
      <c r="DH88" s="734"/>
      <c r="DI88" s="734"/>
      <c r="DJ88" s="734"/>
      <c r="DK88" s="735"/>
      <c r="DL88" s="733"/>
      <c r="DM88" s="734"/>
      <c r="DN88" s="734"/>
      <c r="DO88" s="734"/>
      <c r="DP88" s="735"/>
      <c r="DQ88" s="733"/>
      <c r="DR88" s="734"/>
      <c r="DS88" s="734"/>
      <c r="DT88" s="734"/>
      <c r="DU88" s="735"/>
      <c r="DV88" s="736"/>
      <c r="DW88" s="737"/>
      <c r="DX88" s="737"/>
      <c r="DY88" s="737"/>
      <c r="DZ88" s="738"/>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36"/>
      <c r="BT89" s="737"/>
      <c r="BU89" s="737"/>
      <c r="BV89" s="737"/>
      <c r="BW89" s="737"/>
      <c r="BX89" s="737"/>
      <c r="BY89" s="737"/>
      <c r="BZ89" s="737"/>
      <c r="CA89" s="737"/>
      <c r="CB89" s="737"/>
      <c r="CC89" s="737"/>
      <c r="CD89" s="737"/>
      <c r="CE89" s="737"/>
      <c r="CF89" s="737"/>
      <c r="CG89" s="742"/>
      <c r="CH89" s="733"/>
      <c r="CI89" s="734"/>
      <c r="CJ89" s="734"/>
      <c r="CK89" s="734"/>
      <c r="CL89" s="735"/>
      <c r="CM89" s="733"/>
      <c r="CN89" s="734"/>
      <c r="CO89" s="734"/>
      <c r="CP89" s="734"/>
      <c r="CQ89" s="735"/>
      <c r="CR89" s="733"/>
      <c r="CS89" s="734"/>
      <c r="CT89" s="734"/>
      <c r="CU89" s="734"/>
      <c r="CV89" s="735"/>
      <c r="CW89" s="733"/>
      <c r="CX89" s="734"/>
      <c r="CY89" s="734"/>
      <c r="CZ89" s="734"/>
      <c r="DA89" s="735"/>
      <c r="DB89" s="733"/>
      <c r="DC89" s="734"/>
      <c r="DD89" s="734"/>
      <c r="DE89" s="734"/>
      <c r="DF89" s="735"/>
      <c r="DG89" s="733"/>
      <c r="DH89" s="734"/>
      <c r="DI89" s="734"/>
      <c r="DJ89" s="734"/>
      <c r="DK89" s="735"/>
      <c r="DL89" s="733"/>
      <c r="DM89" s="734"/>
      <c r="DN89" s="734"/>
      <c r="DO89" s="734"/>
      <c r="DP89" s="735"/>
      <c r="DQ89" s="733"/>
      <c r="DR89" s="734"/>
      <c r="DS89" s="734"/>
      <c r="DT89" s="734"/>
      <c r="DU89" s="735"/>
      <c r="DV89" s="736"/>
      <c r="DW89" s="737"/>
      <c r="DX89" s="737"/>
      <c r="DY89" s="737"/>
      <c r="DZ89" s="738"/>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36"/>
      <c r="BT90" s="737"/>
      <c r="BU90" s="737"/>
      <c r="BV90" s="737"/>
      <c r="BW90" s="737"/>
      <c r="BX90" s="737"/>
      <c r="BY90" s="737"/>
      <c r="BZ90" s="737"/>
      <c r="CA90" s="737"/>
      <c r="CB90" s="737"/>
      <c r="CC90" s="737"/>
      <c r="CD90" s="737"/>
      <c r="CE90" s="737"/>
      <c r="CF90" s="737"/>
      <c r="CG90" s="742"/>
      <c r="CH90" s="733"/>
      <c r="CI90" s="734"/>
      <c r="CJ90" s="734"/>
      <c r="CK90" s="734"/>
      <c r="CL90" s="735"/>
      <c r="CM90" s="733"/>
      <c r="CN90" s="734"/>
      <c r="CO90" s="734"/>
      <c r="CP90" s="734"/>
      <c r="CQ90" s="735"/>
      <c r="CR90" s="733"/>
      <c r="CS90" s="734"/>
      <c r="CT90" s="734"/>
      <c r="CU90" s="734"/>
      <c r="CV90" s="735"/>
      <c r="CW90" s="733"/>
      <c r="CX90" s="734"/>
      <c r="CY90" s="734"/>
      <c r="CZ90" s="734"/>
      <c r="DA90" s="735"/>
      <c r="DB90" s="733"/>
      <c r="DC90" s="734"/>
      <c r="DD90" s="734"/>
      <c r="DE90" s="734"/>
      <c r="DF90" s="735"/>
      <c r="DG90" s="733"/>
      <c r="DH90" s="734"/>
      <c r="DI90" s="734"/>
      <c r="DJ90" s="734"/>
      <c r="DK90" s="735"/>
      <c r="DL90" s="733"/>
      <c r="DM90" s="734"/>
      <c r="DN90" s="734"/>
      <c r="DO90" s="734"/>
      <c r="DP90" s="735"/>
      <c r="DQ90" s="733"/>
      <c r="DR90" s="734"/>
      <c r="DS90" s="734"/>
      <c r="DT90" s="734"/>
      <c r="DU90" s="735"/>
      <c r="DV90" s="736"/>
      <c r="DW90" s="737"/>
      <c r="DX90" s="737"/>
      <c r="DY90" s="737"/>
      <c r="DZ90" s="738"/>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36"/>
      <c r="BT91" s="737"/>
      <c r="BU91" s="737"/>
      <c r="BV91" s="737"/>
      <c r="BW91" s="737"/>
      <c r="BX91" s="737"/>
      <c r="BY91" s="737"/>
      <c r="BZ91" s="737"/>
      <c r="CA91" s="737"/>
      <c r="CB91" s="737"/>
      <c r="CC91" s="737"/>
      <c r="CD91" s="737"/>
      <c r="CE91" s="737"/>
      <c r="CF91" s="737"/>
      <c r="CG91" s="742"/>
      <c r="CH91" s="733"/>
      <c r="CI91" s="734"/>
      <c r="CJ91" s="734"/>
      <c r="CK91" s="734"/>
      <c r="CL91" s="735"/>
      <c r="CM91" s="733"/>
      <c r="CN91" s="734"/>
      <c r="CO91" s="734"/>
      <c r="CP91" s="734"/>
      <c r="CQ91" s="735"/>
      <c r="CR91" s="733"/>
      <c r="CS91" s="734"/>
      <c r="CT91" s="734"/>
      <c r="CU91" s="734"/>
      <c r="CV91" s="735"/>
      <c r="CW91" s="733"/>
      <c r="CX91" s="734"/>
      <c r="CY91" s="734"/>
      <c r="CZ91" s="734"/>
      <c r="DA91" s="735"/>
      <c r="DB91" s="733"/>
      <c r="DC91" s="734"/>
      <c r="DD91" s="734"/>
      <c r="DE91" s="734"/>
      <c r="DF91" s="735"/>
      <c r="DG91" s="733"/>
      <c r="DH91" s="734"/>
      <c r="DI91" s="734"/>
      <c r="DJ91" s="734"/>
      <c r="DK91" s="735"/>
      <c r="DL91" s="733"/>
      <c r="DM91" s="734"/>
      <c r="DN91" s="734"/>
      <c r="DO91" s="734"/>
      <c r="DP91" s="735"/>
      <c r="DQ91" s="733"/>
      <c r="DR91" s="734"/>
      <c r="DS91" s="734"/>
      <c r="DT91" s="734"/>
      <c r="DU91" s="735"/>
      <c r="DV91" s="736"/>
      <c r="DW91" s="737"/>
      <c r="DX91" s="737"/>
      <c r="DY91" s="737"/>
      <c r="DZ91" s="738"/>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36"/>
      <c r="BT92" s="737"/>
      <c r="BU92" s="737"/>
      <c r="BV92" s="737"/>
      <c r="BW92" s="737"/>
      <c r="BX92" s="737"/>
      <c r="BY92" s="737"/>
      <c r="BZ92" s="737"/>
      <c r="CA92" s="737"/>
      <c r="CB92" s="737"/>
      <c r="CC92" s="737"/>
      <c r="CD92" s="737"/>
      <c r="CE92" s="737"/>
      <c r="CF92" s="737"/>
      <c r="CG92" s="742"/>
      <c r="CH92" s="733"/>
      <c r="CI92" s="734"/>
      <c r="CJ92" s="734"/>
      <c r="CK92" s="734"/>
      <c r="CL92" s="735"/>
      <c r="CM92" s="733"/>
      <c r="CN92" s="734"/>
      <c r="CO92" s="734"/>
      <c r="CP92" s="734"/>
      <c r="CQ92" s="735"/>
      <c r="CR92" s="733"/>
      <c r="CS92" s="734"/>
      <c r="CT92" s="734"/>
      <c r="CU92" s="734"/>
      <c r="CV92" s="735"/>
      <c r="CW92" s="733"/>
      <c r="CX92" s="734"/>
      <c r="CY92" s="734"/>
      <c r="CZ92" s="734"/>
      <c r="DA92" s="735"/>
      <c r="DB92" s="733"/>
      <c r="DC92" s="734"/>
      <c r="DD92" s="734"/>
      <c r="DE92" s="734"/>
      <c r="DF92" s="735"/>
      <c r="DG92" s="733"/>
      <c r="DH92" s="734"/>
      <c r="DI92" s="734"/>
      <c r="DJ92" s="734"/>
      <c r="DK92" s="735"/>
      <c r="DL92" s="733"/>
      <c r="DM92" s="734"/>
      <c r="DN92" s="734"/>
      <c r="DO92" s="734"/>
      <c r="DP92" s="735"/>
      <c r="DQ92" s="733"/>
      <c r="DR92" s="734"/>
      <c r="DS92" s="734"/>
      <c r="DT92" s="734"/>
      <c r="DU92" s="735"/>
      <c r="DV92" s="736"/>
      <c r="DW92" s="737"/>
      <c r="DX92" s="737"/>
      <c r="DY92" s="737"/>
      <c r="DZ92" s="738"/>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36"/>
      <c r="BT93" s="737"/>
      <c r="BU93" s="737"/>
      <c r="BV93" s="737"/>
      <c r="BW93" s="737"/>
      <c r="BX93" s="737"/>
      <c r="BY93" s="737"/>
      <c r="BZ93" s="737"/>
      <c r="CA93" s="737"/>
      <c r="CB93" s="737"/>
      <c r="CC93" s="737"/>
      <c r="CD93" s="737"/>
      <c r="CE93" s="737"/>
      <c r="CF93" s="737"/>
      <c r="CG93" s="742"/>
      <c r="CH93" s="733"/>
      <c r="CI93" s="734"/>
      <c r="CJ93" s="734"/>
      <c r="CK93" s="734"/>
      <c r="CL93" s="735"/>
      <c r="CM93" s="733"/>
      <c r="CN93" s="734"/>
      <c r="CO93" s="734"/>
      <c r="CP93" s="734"/>
      <c r="CQ93" s="735"/>
      <c r="CR93" s="733"/>
      <c r="CS93" s="734"/>
      <c r="CT93" s="734"/>
      <c r="CU93" s="734"/>
      <c r="CV93" s="735"/>
      <c r="CW93" s="733"/>
      <c r="CX93" s="734"/>
      <c r="CY93" s="734"/>
      <c r="CZ93" s="734"/>
      <c r="DA93" s="735"/>
      <c r="DB93" s="733"/>
      <c r="DC93" s="734"/>
      <c r="DD93" s="734"/>
      <c r="DE93" s="734"/>
      <c r="DF93" s="735"/>
      <c r="DG93" s="733"/>
      <c r="DH93" s="734"/>
      <c r="DI93" s="734"/>
      <c r="DJ93" s="734"/>
      <c r="DK93" s="735"/>
      <c r="DL93" s="733"/>
      <c r="DM93" s="734"/>
      <c r="DN93" s="734"/>
      <c r="DO93" s="734"/>
      <c r="DP93" s="735"/>
      <c r="DQ93" s="733"/>
      <c r="DR93" s="734"/>
      <c r="DS93" s="734"/>
      <c r="DT93" s="734"/>
      <c r="DU93" s="735"/>
      <c r="DV93" s="736"/>
      <c r="DW93" s="737"/>
      <c r="DX93" s="737"/>
      <c r="DY93" s="737"/>
      <c r="DZ93" s="738"/>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36"/>
      <c r="BT94" s="737"/>
      <c r="BU94" s="737"/>
      <c r="BV94" s="737"/>
      <c r="BW94" s="737"/>
      <c r="BX94" s="737"/>
      <c r="BY94" s="737"/>
      <c r="BZ94" s="737"/>
      <c r="CA94" s="737"/>
      <c r="CB94" s="737"/>
      <c r="CC94" s="737"/>
      <c r="CD94" s="737"/>
      <c r="CE94" s="737"/>
      <c r="CF94" s="737"/>
      <c r="CG94" s="742"/>
      <c r="CH94" s="733"/>
      <c r="CI94" s="734"/>
      <c r="CJ94" s="734"/>
      <c r="CK94" s="734"/>
      <c r="CL94" s="735"/>
      <c r="CM94" s="733"/>
      <c r="CN94" s="734"/>
      <c r="CO94" s="734"/>
      <c r="CP94" s="734"/>
      <c r="CQ94" s="735"/>
      <c r="CR94" s="733"/>
      <c r="CS94" s="734"/>
      <c r="CT94" s="734"/>
      <c r="CU94" s="734"/>
      <c r="CV94" s="735"/>
      <c r="CW94" s="733"/>
      <c r="CX94" s="734"/>
      <c r="CY94" s="734"/>
      <c r="CZ94" s="734"/>
      <c r="DA94" s="735"/>
      <c r="DB94" s="733"/>
      <c r="DC94" s="734"/>
      <c r="DD94" s="734"/>
      <c r="DE94" s="734"/>
      <c r="DF94" s="735"/>
      <c r="DG94" s="733"/>
      <c r="DH94" s="734"/>
      <c r="DI94" s="734"/>
      <c r="DJ94" s="734"/>
      <c r="DK94" s="735"/>
      <c r="DL94" s="733"/>
      <c r="DM94" s="734"/>
      <c r="DN94" s="734"/>
      <c r="DO94" s="734"/>
      <c r="DP94" s="735"/>
      <c r="DQ94" s="733"/>
      <c r="DR94" s="734"/>
      <c r="DS94" s="734"/>
      <c r="DT94" s="734"/>
      <c r="DU94" s="735"/>
      <c r="DV94" s="736"/>
      <c r="DW94" s="737"/>
      <c r="DX94" s="737"/>
      <c r="DY94" s="737"/>
      <c r="DZ94" s="738"/>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36"/>
      <c r="BT95" s="737"/>
      <c r="BU95" s="737"/>
      <c r="BV95" s="737"/>
      <c r="BW95" s="737"/>
      <c r="BX95" s="737"/>
      <c r="BY95" s="737"/>
      <c r="BZ95" s="737"/>
      <c r="CA95" s="737"/>
      <c r="CB95" s="737"/>
      <c r="CC95" s="737"/>
      <c r="CD95" s="737"/>
      <c r="CE95" s="737"/>
      <c r="CF95" s="737"/>
      <c r="CG95" s="742"/>
      <c r="CH95" s="733"/>
      <c r="CI95" s="734"/>
      <c r="CJ95" s="734"/>
      <c r="CK95" s="734"/>
      <c r="CL95" s="735"/>
      <c r="CM95" s="733"/>
      <c r="CN95" s="734"/>
      <c r="CO95" s="734"/>
      <c r="CP95" s="734"/>
      <c r="CQ95" s="735"/>
      <c r="CR95" s="733"/>
      <c r="CS95" s="734"/>
      <c r="CT95" s="734"/>
      <c r="CU95" s="734"/>
      <c r="CV95" s="735"/>
      <c r="CW95" s="733"/>
      <c r="CX95" s="734"/>
      <c r="CY95" s="734"/>
      <c r="CZ95" s="734"/>
      <c r="DA95" s="735"/>
      <c r="DB95" s="733"/>
      <c r="DC95" s="734"/>
      <c r="DD95" s="734"/>
      <c r="DE95" s="734"/>
      <c r="DF95" s="735"/>
      <c r="DG95" s="733"/>
      <c r="DH95" s="734"/>
      <c r="DI95" s="734"/>
      <c r="DJ95" s="734"/>
      <c r="DK95" s="735"/>
      <c r="DL95" s="733"/>
      <c r="DM95" s="734"/>
      <c r="DN95" s="734"/>
      <c r="DO95" s="734"/>
      <c r="DP95" s="735"/>
      <c r="DQ95" s="733"/>
      <c r="DR95" s="734"/>
      <c r="DS95" s="734"/>
      <c r="DT95" s="734"/>
      <c r="DU95" s="735"/>
      <c r="DV95" s="736"/>
      <c r="DW95" s="737"/>
      <c r="DX95" s="737"/>
      <c r="DY95" s="737"/>
      <c r="DZ95" s="738"/>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36"/>
      <c r="BT96" s="737"/>
      <c r="BU96" s="737"/>
      <c r="BV96" s="737"/>
      <c r="BW96" s="737"/>
      <c r="BX96" s="737"/>
      <c r="BY96" s="737"/>
      <c r="BZ96" s="737"/>
      <c r="CA96" s="737"/>
      <c r="CB96" s="737"/>
      <c r="CC96" s="737"/>
      <c r="CD96" s="737"/>
      <c r="CE96" s="737"/>
      <c r="CF96" s="737"/>
      <c r="CG96" s="742"/>
      <c r="CH96" s="733"/>
      <c r="CI96" s="734"/>
      <c r="CJ96" s="734"/>
      <c r="CK96" s="734"/>
      <c r="CL96" s="735"/>
      <c r="CM96" s="733"/>
      <c r="CN96" s="734"/>
      <c r="CO96" s="734"/>
      <c r="CP96" s="734"/>
      <c r="CQ96" s="735"/>
      <c r="CR96" s="733"/>
      <c r="CS96" s="734"/>
      <c r="CT96" s="734"/>
      <c r="CU96" s="734"/>
      <c r="CV96" s="735"/>
      <c r="CW96" s="733"/>
      <c r="CX96" s="734"/>
      <c r="CY96" s="734"/>
      <c r="CZ96" s="734"/>
      <c r="DA96" s="735"/>
      <c r="DB96" s="733"/>
      <c r="DC96" s="734"/>
      <c r="DD96" s="734"/>
      <c r="DE96" s="734"/>
      <c r="DF96" s="735"/>
      <c r="DG96" s="733"/>
      <c r="DH96" s="734"/>
      <c r="DI96" s="734"/>
      <c r="DJ96" s="734"/>
      <c r="DK96" s="735"/>
      <c r="DL96" s="733"/>
      <c r="DM96" s="734"/>
      <c r="DN96" s="734"/>
      <c r="DO96" s="734"/>
      <c r="DP96" s="735"/>
      <c r="DQ96" s="733"/>
      <c r="DR96" s="734"/>
      <c r="DS96" s="734"/>
      <c r="DT96" s="734"/>
      <c r="DU96" s="735"/>
      <c r="DV96" s="736"/>
      <c r="DW96" s="737"/>
      <c r="DX96" s="737"/>
      <c r="DY96" s="737"/>
      <c r="DZ96" s="738"/>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36"/>
      <c r="BT97" s="737"/>
      <c r="BU97" s="737"/>
      <c r="BV97" s="737"/>
      <c r="BW97" s="737"/>
      <c r="BX97" s="737"/>
      <c r="BY97" s="737"/>
      <c r="BZ97" s="737"/>
      <c r="CA97" s="737"/>
      <c r="CB97" s="737"/>
      <c r="CC97" s="737"/>
      <c r="CD97" s="737"/>
      <c r="CE97" s="737"/>
      <c r="CF97" s="737"/>
      <c r="CG97" s="742"/>
      <c r="CH97" s="733"/>
      <c r="CI97" s="734"/>
      <c r="CJ97" s="734"/>
      <c r="CK97" s="734"/>
      <c r="CL97" s="735"/>
      <c r="CM97" s="733"/>
      <c r="CN97" s="734"/>
      <c r="CO97" s="734"/>
      <c r="CP97" s="734"/>
      <c r="CQ97" s="735"/>
      <c r="CR97" s="733"/>
      <c r="CS97" s="734"/>
      <c r="CT97" s="734"/>
      <c r="CU97" s="734"/>
      <c r="CV97" s="735"/>
      <c r="CW97" s="733"/>
      <c r="CX97" s="734"/>
      <c r="CY97" s="734"/>
      <c r="CZ97" s="734"/>
      <c r="DA97" s="735"/>
      <c r="DB97" s="733"/>
      <c r="DC97" s="734"/>
      <c r="DD97" s="734"/>
      <c r="DE97" s="734"/>
      <c r="DF97" s="735"/>
      <c r="DG97" s="733"/>
      <c r="DH97" s="734"/>
      <c r="DI97" s="734"/>
      <c r="DJ97" s="734"/>
      <c r="DK97" s="735"/>
      <c r="DL97" s="733"/>
      <c r="DM97" s="734"/>
      <c r="DN97" s="734"/>
      <c r="DO97" s="734"/>
      <c r="DP97" s="735"/>
      <c r="DQ97" s="733"/>
      <c r="DR97" s="734"/>
      <c r="DS97" s="734"/>
      <c r="DT97" s="734"/>
      <c r="DU97" s="735"/>
      <c r="DV97" s="736"/>
      <c r="DW97" s="737"/>
      <c r="DX97" s="737"/>
      <c r="DY97" s="737"/>
      <c r="DZ97" s="738"/>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36"/>
      <c r="BT98" s="737"/>
      <c r="BU98" s="737"/>
      <c r="BV98" s="737"/>
      <c r="BW98" s="737"/>
      <c r="BX98" s="737"/>
      <c r="BY98" s="737"/>
      <c r="BZ98" s="737"/>
      <c r="CA98" s="737"/>
      <c r="CB98" s="737"/>
      <c r="CC98" s="737"/>
      <c r="CD98" s="737"/>
      <c r="CE98" s="737"/>
      <c r="CF98" s="737"/>
      <c r="CG98" s="742"/>
      <c r="CH98" s="733"/>
      <c r="CI98" s="734"/>
      <c r="CJ98" s="734"/>
      <c r="CK98" s="734"/>
      <c r="CL98" s="735"/>
      <c r="CM98" s="733"/>
      <c r="CN98" s="734"/>
      <c r="CO98" s="734"/>
      <c r="CP98" s="734"/>
      <c r="CQ98" s="735"/>
      <c r="CR98" s="733"/>
      <c r="CS98" s="734"/>
      <c r="CT98" s="734"/>
      <c r="CU98" s="734"/>
      <c r="CV98" s="735"/>
      <c r="CW98" s="733"/>
      <c r="CX98" s="734"/>
      <c r="CY98" s="734"/>
      <c r="CZ98" s="734"/>
      <c r="DA98" s="735"/>
      <c r="DB98" s="733"/>
      <c r="DC98" s="734"/>
      <c r="DD98" s="734"/>
      <c r="DE98" s="734"/>
      <c r="DF98" s="735"/>
      <c r="DG98" s="733"/>
      <c r="DH98" s="734"/>
      <c r="DI98" s="734"/>
      <c r="DJ98" s="734"/>
      <c r="DK98" s="735"/>
      <c r="DL98" s="733"/>
      <c r="DM98" s="734"/>
      <c r="DN98" s="734"/>
      <c r="DO98" s="734"/>
      <c r="DP98" s="735"/>
      <c r="DQ98" s="733"/>
      <c r="DR98" s="734"/>
      <c r="DS98" s="734"/>
      <c r="DT98" s="734"/>
      <c r="DU98" s="735"/>
      <c r="DV98" s="736"/>
      <c r="DW98" s="737"/>
      <c r="DX98" s="737"/>
      <c r="DY98" s="737"/>
      <c r="DZ98" s="738"/>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36"/>
      <c r="BT99" s="737"/>
      <c r="BU99" s="737"/>
      <c r="BV99" s="737"/>
      <c r="BW99" s="737"/>
      <c r="BX99" s="737"/>
      <c r="BY99" s="737"/>
      <c r="BZ99" s="737"/>
      <c r="CA99" s="737"/>
      <c r="CB99" s="737"/>
      <c r="CC99" s="737"/>
      <c r="CD99" s="737"/>
      <c r="CE99" s="737"/>
      <c r="CF99" s="737"/>
      <c r="CG99" s="742"/>
      <c r="CH99" s="733"/>
      <c r="CI99" s="734"/>
      <c r="CJ99" s="734"/>
      <c r="CK99" s="734"/>
      <c r="CL99" s="735"/>
      <c r="CM99" s="733"/>
      <c r="CN99" s="734"/>
      <c r="CO99" s="734"/>
      <c r="CP99" s="734"/>
      <c r="CQ99" s="735"/>
      <c r="CR99" s="733"/>
      <c r="CS99" s="734"/>
      <c r="CT99" s="734"/>
      <c r="CU99" s="734"/>
      <c r="CV99" s="735"/>
      <c r="CW99" s="733"/>
      <c r="CX99" s="734"/>
      <c r="CY99" s="734"/>
      <c r="CZ99" s="734"/>
      <c r="DA99" s="735"/>
      <c r="DB99" s="733"/>
      <c r="DC99" s="734"/>
      <c r="DD99" s="734"/>
      <c r="DE99" s="734"/>
      <c r="DF99" s="735"/>
      <c r="DG99" s="733"/>
      <c r="DH99" s="734"/>
      <c r="DI99" s="734"/>
      <c r="DJ99" s="734"/>
      <c r="DK99" s="735"/>
      <c r="DL99" s="733"/>
      <c r="DM99" s="734"/>
      <c r="DN99" s="734"/>
      <c r="DO99" s="734"/>
      <c r="DP99" s="735"/>
      <c r="DQ99" s="733"/>
      <c r="DR99" s="734"/>
      <c r="DS99" s="734"/>
      <c r="DT99" s="734"/>
      <c r="DU99" s="735"/>
      <c r="DV99" s="736"/>
      <c r="DW99" s="737"/>
      <c r="DX99" s="737"/>
      <c r="DY99" s="737"/>
      <c r="DZ99" s="738"/>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36"/>
      <c r="BT100" s="737"/>
      <c r="BU100" s="737"/>
      <c r="BV100" s="737"/>
      <c r="BW100" s="737"/>
      <c r="BX100" s="737"/>
      <c r="BY100" s="737"/>
      <c r="BZ100" s="737"/>
      <c r="CA100" s="737"/>
      <c r="CB100" s="737"/>
      <c r="CC100" s="737"/>
      <c r="CD100" s="737"/>
      <c r="CE100" s="737"/>
      <c r="CF100" s="737"/>
      <c r="CG100" s="742"/>
      <c r="CH100" s="733"/>
      <c r="CI100" s="734"/>
      <c r="CJ100" s="734"/>
      <c r="CK100" s="734"/>
      <c r="CL100" s="735"/>
      <c r="CM100" s="733"/>
      <c r="CN100" s="734"/>
      <c r="CO100" s="734"/>
      <c r="CP100" s="734"/>
      <c r="CQ100" s="735"/>
      <c r="CR100" s="733"/>
      <c r="CS100" s="734"/>
      <c r="CT100" s="734"/>
      <c r="CU100" s="734"/>
      <c r="CV100" s="735"/>
      <c r="CW100" s="733"/>
      <c r="CX100" s="734"/>
      <c r="CY100" s="734"/>
      <c r="CZ100" s="734"/>
      <c r="DA100" s="735"/>
      <c r="DB100" s="733"/>
      <c r="DC100" s="734"/>
      <c r="DD100" s="734"/>
      <c r="DE100" s="734"/>
      <c r="DF100" s="735"/>
      <c r="DG100" s="733"/>
      <c r="DH100" s="734"/>
      <c r="DI100" s="734"/>
      <c r="DJ100" s="734"/>
      <c r="DK100" s="735"/>
      <c r="DL100" s="733"/>
      <c r="DM100" s="734"/>
      <c r="DN100" s="734"/>
      <c r="DO100" s="734"/>
      <c r="DP100" s="735"/>
      <c r="DQ100" s="733"/>
      <c r="DR100" s="734"/>
      <c r="DS100" s="734"/>
      <c r="DT100" s="734"/>
      <c r="DU100" s="735"/>
      <c r="DV100" s="736"/>
      <c r="DW100" s="737"/>
      <c r="DX100" s="737"/>
      <c r="DY100" s="737"/>
      <c r="DZ100" s="738"/>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36"/>
      <c r="BT101" s="737"/>
      <c r="BU101" s="737"/>
      <c r="BV101" s="737"/>
      <c r="BW101" s="737"/>
      <c r="BX101" s="737"/>
      <c r="BY101" s="737"/>
      <c r="BZ101" s="737"/>
      <c r="CA101" s="737"/>
      <c r="CB101" s="737"/>
      <c r="CC101" s="737"/>
      <c r="CD101" s="737"/>
      <c r="CE101" s="737"/>
      <c r="CF101" s="737"/>
      <c r="CG101" s="742"/>
      <c r="CH101" s="733"/>
      <c r="CI101" s="734"/>
      <c r="CJ101" s="734"/>
      <c r="CK101" s="734"/>
      <c r="CL101" s="735"/>
      <c r="CM101" s="733"/>
      <c r="CN101" s="734"/>
      <c r="CO101" s="734"/>
      <c r="CP101" s="734"/>
      <c r="CQ101" s="735"/>
      <c r="CR101" s="733"/>
      <c r="CS101" s="734"/>
      <c r="CT101" s="734"/>
      <c r="CU101" s="734"/>
      <c r="CV101" s="735"/>
      <c r="CW101" s="733"/>
      <c r="CX101" s="734"/>
      <c r="CY101" s="734"/>
      <c r="CZ101" s="734"/>
      <c r="DA101" s="735"/>
      <c r="DB101" s="733"/>
      <c r="DC101" s="734"/>
      <c r="DD101" s="734"/>
      <c r="DE101" s="734"/>
      <c r="DF101" s="735"/>
      <c r="DG101" s="733"/>
      <c r="DH101" s="734"/>
      <c r="DI101" s="734"/>
      <c r="DJ101" s="734"/>
      <c r="DK101" s="735"/>
      <c r="DL101" s="733"/>
      <c r="DM101" s="734"/>
      <c r="DN101" s="734"/>
      <c r="DO101" s="734"/>
      <c r="DP101" s="735"/>
      <c r="DQ101" s="733"/>
      <c r="DR101" s="734"/>
      <c r="DS101" s="734"/>
      <c r="DT101" s="734"/>
      <c r="DU101" s="735"/>
      <c r="DV101" s="736"/>
      <c r="DW101" s="737"/>
      <c r="DX101" s="737"/>
      <c r="DY101" s="737"/>
      <c r="DZ101" s="738"/>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247</v>
      </c>
      <c r="BR102" s="695" t="s">
        <v>451</v>
      </c>
      <c r="BS102" s="696"/>
      <c r="BT102" s="696"/>
      <c r="BU102" s="696"/>
      <c r="BV102" s="696"/>
      <c r="BW102" s="696"/>
      <c r="BX102" s="696"/>
      <c r="BY102" s="696"/>
      <c r="BZ102" s="696"/>
      <c r="CA102" s="696"/>
      <c r="CB102" s="696"/>
      <c r="CC102" s="696"/>
      <c r="CD102" s="696"/>
      <c r="CE102" s="696"/>
      <c r="CF102" s="696"/>
      <c r="CG102" s="697"/>
      <c r="CH102" s="750"/>
      <c r="CI102" s="751"/>
      <c r="CJ102" s="751"/>
      <c r="CK102" s="751"/>
      <c r="CL102" s="752"/>
      <c r="CM102" s="750"/>
      <c r="CN102" s="751"/>
      <c r="CO102" s="751"/>
      <c r="CP102" s="751"/>
      <c r="CQ102" s="752"/>
      <c r="CR102" s="753">
        <v>504</v>
      </c>
      <c r="CS102" s="708"/>
      <c r="CT102" s="708"/>
      <c r="CU102" s="708"/>
      <c r="CV102" s="754"/>
      <c r="CW102" s="753">
        <v>24</v>
      </c>
      <c r="CX102" s="708"/>
      <c r="CY102" s="708"/>
      <c r="CZ102" s="708"/>
      <c r="DA102" s="754"/>
      <c r="DB102" s="753" t="s">
        <v>197</v>
      </c>
      <c r="DC102" s="708"/>
      <c r="DD102" s="708"/>
      <c r="DE102" s="708"/>
      <c r="DF102" s="754"/>
      <c r="DG102" s="753" t="s">
        <v>197</v>
      </c>
      <c r="DH102" s="708"/>
      <c r="DI102" s="708"/>
      <c r="DJ102" s="708"/>
      <c r="DK102" s="754"/>
      <c r="DL102" s="753" t="s">
        <v>197</v>
      </c>
      <c r="DM102" s="708"/>
      <c r="DN102" s="708"/>
      <c r="DO102" s="708"/>
      <c r="DP102" s="754"/>
      <c r="DQ102" s="753" t="s">
        <v>197</v>
      </c>
      <c r="DR102" s="708"/>
      <c r="DS102" s="708"/>
      <c r="DT102" s="708"/>
      <c r="DU102" s="754"/>
      <c r="DV102" s="695"/>
      <c r="DW102" s="696"/>
      <c r="DX102" s="696"/>
      <c r="DY102" s="696"/>
      <c r="DZ102" s="755"/>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56" t="s">
        <v>465</v>
      </c>
      <c r="BR103" s="756"/>
      <c r="BS103" s="756"/>
      <c r="BT103" s="756"/>
      <c r="BU103" s="756"/>
      <c r="BV103" s="756"/>
      <c r="BW103" s="756"/>
      <c r="BX103" s="756"/>
      <c r="BY103" s="756"/>
      <c r="BZ103" s="756"/>
      <c r="CA103" s="756"/>
      <c r="CB103" s="756"/>
      <c r="CC103" s="756"/>
      <c r="CD103" s="756"/>
      <c r="CE103" s="756"/>
      <c r="CF103" s="756"/>
      <c r="CG103" s="756"/>
      <c r="CH103" s="756"/>
      <c r="CI103" s="756"/>
      <c r="CJ103" s="756"/>
      <c r="CK103" s="756"/>
      <c r="CL103" s="756"/>
      <c r="CM103" s="756"/>
      <c r="CN103" s="756"/>
      <c r="CO103" s="756"/>
      <c r="CP103" s="756"/>
      <c r="CQ103" s="756"/>
      <c r="CR103" s="756"/>
      <c r="CS103" s="756"/>
      <c r="CT103" s="756"/>
      <c r="CU103" s="756"/>
      <c r="CV103" s="756"/>
      <c r="CW103" s="756"/>
      <c r="CX103" s="756"/>
      <c r="CY103" s="756"/>
      <c r="CZ103" s="756"/>
      <c r="DA103" s="756"/>
      <c r="DB103" s="756"/>
      <c r="DC103" s="756"/>
      <c r="DD103" s="756"/>
      <c r="DE103" s="756"/>
      <c r="DF103" s="756"/>
      <c r="DG103" s="756"/>
      <c r="DH103" s="756"/>
      <c r="DI103" s="756"/>
      <c r="DJ103" s="756"/>
      <c r="DK103" s="756"/>
      <c r="DL103" s="756"/>
      <c r="DM103" s="756"/>
      <c r="DN103" s="756"/>
      <c r="DO103" s="756"/>
      <c r="DP103" s="756"/>
      <c r="DQ103" s="756"/>
      <c r="DR103" s="756"/>
      <c r="DS103" s="756"/>
      <c r="DT103" s="756"/>
      <c r="DU103" s="756"/>
      <c r="DV103" s="756"/>
      <c r="DW103" s="756"/>
      <c r="DX103" s="756"/>
      <c r="DY103" s="756"/>
      <c r="DZ103" s="756"/>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57" t="s">
        <v>466</v>
      </c>
      <c r="BR104" s="757"/>
      <c r="BS104" s="757"/>
      <c r="BT104" s="757"/>
      <c r="BU104" s="757"/>
      <c r="BV104" s="757"/>
      <c r="BW104" s="757"/>
      <c r="BX104" s="757"/>
      <c r="BY104" s="757"/>
      <c r="BZ104" s="757"/>
      <c r="CA104" s="757"/>
      <c r="CB104" s="757"/>
      <c r="CC104" s="757"/>
      <c r="CD104" s="757"/>
      <c r="CE104" s="757"/>
      <c r="CF104" s="757"/>
      <c r="CG104" s="757"/>
      <c r="CH104" s="757"/>
      <c r="CI104" s="757"/>
      <c r="CJ104" s="757"/>
      <c r="CK104" s="757"/>
      <c r="CL104" s="757"/>
      <c r="CM104" s="757"/>
      <c r="CN104" s="757"/>
      <c r="CO104" s="757"/>
      <c r="CP104" s="757"/>
      <c r="CQ104" s="757"/>
      <c r="CR104" s="757"/>
      <c r="CS104" s="757"/>
      <c r="CT104" s="757"/>
      <c r="CU104" s="757"/>
      <c r="CV104" s="757"/>
      <c r="CW104" s="757"/>
      <c r="CX104" s="757"/>
      <c r="CY104" s="757"/>
      <c r="CZ104" s="757"/>
      <c r="DA104" s="757"/>
      <c r="DB104" s="757"/>
      <c r="DC104" s="757"/>
      <c r="DD104" s="757"/>
      <c r="DE104" s="757"/>
      <c r="DF104" s="757"/>
      <c r="DG104" s="757"/>
      <c r="DH104" s="757"/>
      <c r="DI104" s="757"/>
      <c r="DJ104" s="757"/>
      <c r="DK104" s="757"/>
      <c r="DL104" s="757"/>
      <c r="DM104" s="757"/>
      <c r="DN104" s="757"/>
      <c r="DO104" s="757"/>
      <c r="DP104" s="757"/>
      <c r="DQ104" s="757"/>
      <c r="DR104" s="757"/>
      <c r="DS104" s="757"/>
      <c r="DT104" s="757"/>
      <c r="DU104" s="757"/>
      <c r="DV104" s="757"/>
      <c r="DW104" s="757"/>
      <c r="DX104" s="757"/>
      <c r="DY104" s="757"/>
      <c r="DZ104" s="757"/>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467</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277</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758" t="s">
        <v>468</v>
      </c>
      <c r="B108" s="759"/>
      <c r="C108" s="759"/>
      <c r="D108" s="759"/>
      <c r="E108" s="759"/>
      <c r="F108" s="759"/>
      <c r="G108" s="759"/>
      <c r="H108" s="759"/>
      <c r="I108" s="759"/>
      <c r="J108" s="759"/>
      <c r="K108" s="759"/>
      <c r="L108" s="759"/>
      <c r="M108" s="759"/>
      <c r="N108" s="759"/>
      <c r="O108" s="759"/>
      <c r="P108" s="759"/>
      <c r="Q108" s="759"/>
      <c r="R108" s="759"/>
      <c r="S108" s="759"/>
      <c r="T108" s="759"/>
      <c r="U108" s="759"/>
      <c r="V108" s="759"/>
      <c r="W108" s="759"/>
      <c r="X108" s="759"/>
      <c r="Y108" s="759"/>
      <c r="Z108" s="759"/>
      <c r="AA108" s="759"/>
      <c r="AB108" s="759"/>
      <c r="AC108" s="759"/>
      <c r="AD108" s="759"/>
      <c r="AE108" s="759"/>
      <c r="AF108" s="759"/>
      <c r="AG108" s="759"/>
      <c r="AH108" s="759"/>
      <c r="AI108" s="759"/>
      <c r="AJ108" s="759"/>
      <c r="AK108" s="759"/>
      <c r="AL108" s="759"/>
      <c r="AM108" s="759"/>
      <c r="AN108" s="759"/>
      <c r="AO108" s="759"/>
      <c r="AP108" s="759"/>
      <c r="AQ108" s="759"/>
      <c r="AR108" s="759"/>
      <c r="AS108" s="759"/>
      <c r="AT108" s="760"/>
      <c r="AU108" s="758" t="s">
        <v>198</v>
      </c>
      <c r="AV108" s="759"/>
      <c r="AW108" s="759"/>
      <c r="AX108" s="759"/>
      <c r="AY108" s="759"/>
      <c r="AZ108" s="759"/>
      <c r="BA108" s="759"/>
      <c r="BB108" s="759"/>
      <c r="BC108" s="759"/>
      <c r="BD108" s="759"/>
      <c r="BE108" s="759"/>
      <c r="BF108" s="759"/>
      <c r="BG108" s="759"/>
      <c r="BH108" s="759"/>
      <c r="BI108" s="759"/>
      <c r="BJ108" s="759"/>
      <c r="BK108" s="759"/>
      <c r="BL108" s="759"/>
      <c r="BM108" s="759"/>
      <c r="BN108" s="759"/>
      <c r="BO108" s="759"/>
      <c r="BP108" s="759"/>
      <c r="BQ108" s="759"/>
      <c r="BR108" s="759"/>
      <c r="BS108" s="759"/>
      <c r="BT108" s="759"/>
      <c r="BU108" s="759"/>
      <c r="BV108" s="759"/>
      <c r="BW108" s="759"/>
      <c r="BX108" s="759"/>
      <c r="BY108" s="759"/>
      <c r="BZ108" s="759"/>
      <c r="CA108" s="759"/>
      <c r="CB108" s="759"/>
      <c r="CC108" s="759"/>
      <c r="CD108" s="759"/>
      <c r="CE108" s="759"/>
      <c r="CF108" s="759"/>
      <c r="CG108" s="759"/>
      <c r="CH108" s="759"/>
      <c r="CI108" s="759"/>
      <c r="CJ108" s="759"/>
      <c r="CK108" s="759"/>
      <c r="CL108" s="759"/>
      <c r="CM108" s="759"/>
      <c r="CN108" s="759"/>
      <c r="CO108" s="759"/>
      <c r="CP108" s="759"/>
      <c r="CQ108" s="759"/>
      <c r="CR108" s="759"/>
      <c r="CS108" s="759"/>
      <c r="CT108" s="759"/>
      <c r="CU108" s="759"/>
      <c r="CV108" s="759"/>
      <c r="CW108" s="759"/>
      <c r="CX108" s="759"/>
      <c r="CY108" s="759"/>
      <c r="CZ108" s="759"/>
      <c r="DA108" s="759"/>
      <c r="DB108" s="759"/>
      <c r="DC108" s="759"/>
      <c r="DD108" s="759"/>
      <c r="DE108" s="759"/>
      <c r="DF108" s="759"/>
      <c r="DG108" s="759"/>
      <c r="DH108" s="759"/>
      <c r="DI108" s="759"/>
      <c r="DJ108" s="759"/>
      <c r="DK108" s="759"/>
      <c r="DL108" s="759"/>
      <c r="DM108" s="759"/>
      <c r="DN108" s="759"/>
      <c r="DO108" s="759"/>
      <c r="DP108" s="759"/>
      <c r="DQ108" s="759"/>
      <c r="DR108" s="759"/>
      <c r="DS108" s="759"/>
      <c r="DT108" s="759"/>
      <c r="DU108" s="759"/>
      <c r="DV108" s="759"/>
      <c r="DW108" s="759"/>
      <c r="DX108" s="759"/>
      <c r="DY108" s="759"/>
      <c r="DZ108" s="760"/>
    </row>
    <row r="109" spans="1:131" s="48" customFormat="1" ht="26.25" customHeight="1" x14ac:dyDescent="0.2">
      <c r="A109" s="761" t="s">
        <v>469</v>
      </c>
      <c r="B109" s="762"/>
      <c r="C109" s="762"/>
      <c r="D109" s="762"/>
      <c r="E109" s="762"/>
      <c r="F109" s="762"/>
      <c r="G109" s="762"/>
      <c r="H109" s="762"/>
      <c r="I109" s="762"/>
      <c r="J109" s="762"/>
      <c r="K109" s="762"/>
      <c r="L109" s="762"/>
      <c r="M109" s="762"/>
      <c r="N109" s="762"/>
      <c r="O109" s="762"/>
      <c r="P109" s="762"/>
      <c r="Q109" s="762"/>
      <c r="R109" s="762"/>
      <c r="S109" s="762"/>
      <c r="T109" s="762"/>
      <c r="U109" s="762"/>
      <c r="V109" s="762"/>
      <c r="W109" s="762"/>
      <c r="X109" s="762"/>
      <c r="Y109" s="762"/>
      <c r="Z109" s="763"/>
      <c r="AA109" s="764" t="s">
        <v>470</v>
      </c>
      <c r="AB109" s="762"/>
      <c r="AC109" s="762"/>
      <c r="AD109" s="762"/>
      <c r="AE109" s="763"/>
      <c r="AF109" s="764" t="s">
        <v>472</v>
      </c>
      <c r="AG109" s="762"/>
      <c r="AH109" s="762"/>
      <c r="AI109" s="762"/>
      <c r="AJ109" s="763"/>
      <c r="AK109" s="764" t="s">
        <v>185</v>
      </c>
      <c r="AL109" s="762"/>
      <c r="AM109" s="762"/>
      <c r="AN109" s="762"/>
      <c r="AO109" s="763"/>
      <c r="AP109" s="764" t="s">
        <v>473</v>
      </c>
      <c r="AQ109" s="762"/>
      <c r="AR109" s="762"/>
      <c r="AS109" s="762"/>
      <c r="AT109" s="765"/>
      <c r="AU109" s="761" t="s">
        <v>469</v>
      </c>
      <c r="AV109" s="762"/>
      <c r="AW109" s="762"/>
      <c r="AX109" s="762"/>
      <c r="AY109" s="762"/>
      <c r="AZ109" s="762"/>
      <c r="BA109" s="762"/>
      <c r="BB109" s="762"/>
      <c r="BC109" s="762"/>
      <c r="BD109" s="762"/>
      <c r="BE109" s="762"/>
      <c r="BF109" s="762"/>
      <c r="BG109" s="762"/>
      <c r="BH109" s="762"/>
      <c r="BI109" s="762"/>
      <c r="BJ109" s="762"/>
      <c r="BK109" s="762"/>
      <c r="BL109" s="762"/>
      <c r="BM109" s="762"/>
      <c r="BN109" s="762"/>
      <c r="BO109" s="762"/>
      <c r="BP109" s="763"/>
      <c r="BQ109" s="764" t="s">
        <v>470</v>
      </c>
      <c r="BR109" s="762"/>
      <c r="BS109" s="762"/>
      <c r="BT109" s="762"/>
      <c r="BU109" s="763"/>
      <c r="BV109" s="764" t="s">
        <v>472</v>
      </c>
      <c r="BW109" s="762"/>
      <c r="BX109" s="762"/>
      <c r="BY109" s="762"/>
      <c r="BZ109" s="763"/>
      <c r="CA109" s="764" t="s">
        <v>185</v>
      </c>
      <c r="CB109" s="762"/>
      <c r="CC109" s="762"/>
      <c r="CD109" s="762"/>
      <c r="CE109" s="763"/>
      <c r="CF109" s="766" t="s">
        <v>473</v>
      </c>
      <c r="CG109" s="766"/>
      <c r="CH109" s="766"/>
      <c r="CI109" s="766"/>
      <c r="CJ109" s="766"/>
      <c r="CK109" s="764" t="s">
        <v>91</v>
      </c>
      <c r="CL109" s="762"/>
      <c r="CM109" s="762"/>
      <c r="CN109" s="762"/>
      <c r="CO109" s="762"/>
      <c r="CP109" s="762"/>
      <c r="CQ109" s="762"/>
      <c r="CR109" s="762"/>
      <c r="CS109" s="762"/>
      <c r="CT109" s="762"/>
      <c r="CU109" s="762"/>
      <c r="CV109" s="762"/>
      <c r="CW109" s="762"/>
      <c r="CX109" s="762"/>
      <c r="CY109" s="762"/>
      <c r="CZ109" s="762"/>
      <c r="DA109" s="762"/>
      <c r="DB109" s="762"/>
      <c r="DC109" s="762"/>
      <c r="DD109" s="762"/>
      <c r="DE109" s="762"/>
      <c r="DF109" s="763"/>
      <c r="DG109" s="764" t="s">
        <v>470</v>
      </c>
      <c r="DH109" s="762"/>
      <c r="DI109" s="762"/>
      <c r="DJ109" s="762"/>
      <c r="DK109" s="763"/>
      <c r="DL109" s="764" t="s">
        <v>472</v>
      </c>
      <c r="DM109" s="762"/>
      <c r="DN109" s="762"/>
      <c r="DO109" s="762"/>
      <c r="DP109" s="763"/>
      <c r="DQ109" s="764" t="s">
        <v>185</v>
      </c>
      <c r="DR109" s="762"/>
      <c r="DS109" s="762"/>
      <c r="DT109" s="762"/>
      <c r="DU109" s="763"/>
      <c r="DV109" s="764" t="s">
        <v>473</v>
      </c>
      <c r="DW109" s="762"/>
      <c r="DX109" s="762"/>
      <c r="DY109" s="762"/>
      <c r="DZ109" s="765"/>
    </row>
    <row r="110" spans="1:131" s="48" customFormat="1" ht="26.25" customHeight="1" x14ac:dyDescent="0.2">
      <c r="A110" s="767" t="s">
        <v>328</v>
      </c>
      <c r="B110" s="768"/>
      <c r="C110" s="768"/>
      <c r="D110" s="768"/>
      <c r="E110" s="768"/>
      <c r="F110" s="768"/>
      <c r="G110" s="768"/>
      <c r="H110" s="768"/>
      <c r="I110" s="768"/>
      <c r="J110" s="768"/>
      <c r="K110" s="768"/>
      <c r="L110" s="768"/>
      <c r="M110" s="768"/>
      <c r="N110" s="768"/>
      <c r="O110" s="768"/>
      <c r="P110" s="768"/>
      <c r="Q110" s="768"/>
      <c r="R110" s="768"/>
      <c r="S110" s="768"/>
      <c r="T110" s="768"/>
      <c r="U110" s="768"/>
      <c r="V110" s="768"/>
      <c r="W110" s="768"/>
      <c r="X110" s="768"/>
      <c r="Y110" s="768"/>
      <c r="Z110" s="769"/>
      <c r="AA110" s="770">
        <v>790375</v>
      </c>
      <c r="AB110" s="771"/>
      <c r="AC110" s="771"/>
      <c r="AD110" s="771"/>
      <c r="AE110" s="772"/>
      <c r="AF110" s="773">
        <v>741373</v>
      </c>
      <c r="AG110" s="771"/>
      <c r="AH110" s="771"/>
      <c r="AI110" s="771"/>
      <c r="AJ110" s="772"/>
      <c r="AK110" s="773">
        <v>765794</v>
      </c>
      <c r="AL110" s="771"/>
      <c r="AM110" s="771"/>
      <c r="AN110" s="771"/>
      <c r="AO110" s="772"/>
      <c r="AP110" s="774">
        <v>16.3</v>
      </c>
      <c r="AQ110" s="775"/>
      <c r="AR110" s="775"/>
      <c r="AS110" s="775"/>
      <c r="AT110" s="776"/>
      <c r="AU110" s="832" t="s">
        <v>119</v>
      </c>
      <c r="AV110" s="833"/>
      <c r="AW110" s="833"/>
      <c r="AX110" s="833"/>
      <c r="AY110" s="833"/>
      <c r="AZ110" s="777" t="s">
        <v>474</v>
      </c>
      <c r="BA110" s="768"/>
      <c r="BB110" s="768"/>
      <c r="BC110" s="768"/>
      <c r="BD110" s="768"/>
      <c r="BE110" s="768"/>
      <c r="BF110" s="768"/>
      <c r="BG110" s="768"/>
      <c r="BH110" s="768"/>
      <c r="BI110" s="768"/>
      <c r="BJ110" s="768"/>
      <c r="BK110" s="768"/>
      <c r="BL110" s="768"/>
      <c r="BM110" s="768"/>
      <c r="BN110" s="768"/>
      <c r="BO110" s="768"/>
      <c r="BP110" s="769"/>
      <c r="BQ110" s="778">
        <v>7265934</v>
      </c>
      <c r="BR110" s="779"/>
      <c r="BS110" s="779"/>
      <c r="BT110" s="779"/>
      <c r="BU110" s="779"/>
      <c r="BV110" s="779">
        <v>7293405</v>
      </c>
      <c r="BW110" s="779"/>
      <c r="BX110" s="779"/>
      <c r="BY110" s="779"/>
      <c r="BZ110" s="779"/>
      <c r="CA110" s="779">
        <v>7367364</v>
      </c>
      <c r="CB110" s="779"/>
      <c r="CC110" s="779"/>
      <c r="CD110" s="779"/>
      <c r="CE110" s="779"/>
      <c r="CF110" s="780">
        <v>157.19999999999999</v>
      </c>
      <c r="CG110" s="781"/>
      <c r="CH110" s="781"/>
      <c r="CI110" s="781"/>
      <c r="CJ110" s="781"/>
      <c r="CK110" s="838" t="s">
        <v>386</v>
      </c>
      <c r="CL110" s="839"/>
      <c r="CM110" s="777" t="s">
        <v>59</v>
      </c>
      <c r="CN110" s="768"/>
      <c r="CO110" s="768"/>
      <c r="CP110" s="768"/>
      <c r="CQ110" s="768"/>
      <c r="CR110" s="768"/>
      <c r="CS110" s="768"/>
      <c r="CT110" s="768"/>
      <c r="CU110" s="768"/>
      <c r="CV110" s="768"/>
      <c r="CW110" s="768"/>
      <c r="CX110" s="768"/>
      <c r="CY110" s="768"/>
      <c r="CZ110" s="768"/>
      <c r="DA110" s="768"/>
      <c r="DB110" s="768"/>
      <c r="DC110" s="768"/>
      <c r="DD110" s="768"/>
      <c r="DE110" s="768"/>
      <c r="DF110" s="769"/>
      <c r="DG110" s="778" t="s">
        <v>197</v>
      </c>
      <c r="DH110" s="779"/>
      <c r="DI110" s="779"/>
      <c r="DJ110" s="779"/>
      <c r="DK110" s="779"/>
      <c r="DL110" s="779" t="s">
        <v>197</v>
      </c>
      <c r="DM110" s="779"/>
      <c r="DN110" s="779"/>
      <c r="DO110" s="779"/>
      <c r="DP110" s="779"/>
      <c r="DQ110" s="779" t="s">
        <v>197</v>
      </c>
      <c r="DR110" s="779"/>
      <c r="DS110" s="779"/>
      <c r="DT110" s="779"/>
      <c r="DU110" s="779"/>
      <c r="DV110" s="782" t="s">
        <v>197</v>
      </c>
      <c r="DW110" s="782"/>
      <c r="DX110" s="782"/>
      <c r="DY110" s="782"/>
      <c r="DZ110" s="783"/>
    </row>
    <row r="111" spans="1:131" s="48" customFormat="1" ht="26.25" customHeight="1" x14ac:dyDescent="0.2">
      <c r="A111" s="784" t="s">
        <v>454</v>
      </c>
      <c r="B111" s="757"/>
      <c r="C111" s="757"/>
      <c r="D111" s="757"/>
      <c r="E111" s="757"/>
      <c r="F111" s="757"/>
      <c r="G111" s="757"/>
      <c r="H111" s="757"/>
      <c r="I111" s="757"/>
      <c r="J111" s="757"/>
      <c r="K111" s="757"/>
      <c r="L111" s="757"/>
      <c r="M111" s="757"/>
      <c r="N111" s="757"/>
      <c r="O111" s="757"/>
      <c r="P111" s="757"/>
      <c r="Q111" s="757"/>
      <c r="R111" s="757"/>
      <c r="S111" s="757"/>
      <c r="T111" s="757"/>
      <c r="U111" s="757"/>
      <c r="V111" s="757"/>
      <c r="W111" s="757"/>
      <c r="X111" s="757"/>
      <c r="Y111" s="757"/>
      <c r="Z111" s="785"/>
      <c r="AA111" s="786" t="s">
        <v>197</v>
      </c>
      <c r="AB111" s="787"/>
      <c r="AC111" s="787"/>
      <c r="AD111" s="787"/>
      <c r="AE111" s="788"/>
      <c r="AF111" s="789" t="s">
        <v>197</v>
      </c>
      <c r="AG111" s="787"/>
      <c r="AH111" s="787"/>
      <c r="AI111" s="787"/>
      <c r="AJ111" s="788"/>
      <c r="AK111" s="789" t="s">
        <v>197</v>
      </c>
      <c r="AL111" s="787"/>
      <c r="AM111" s="787"/>
      <c r="AN111" s="787"/>
      <c r="AO111" s="788"/>
      <c r="AP111" s="790" t="s">
        <v>197</v>
      </c>
      <c r="AQ111" s="791"/>
      <c r="AR111" s="791"/>
      <c r="AS111" s="791"/>
      <c r="AT111" s="792"/>
      <c r="AU111" s="834"/>
      <c r="AV111" s="835"/>
      <c r="AW111" s="835"/>
      <c r="AX111" s="835"/>
      <c r="AY111" s="835"/>
      <c r="AZ111" s="793" t="s">
        <v>475</v>
      </c>
      <c r="BA111" s="794"/>
      <c r="BB111" s="794"/>
      <c r="BC111" s="794"/>
      <c r="BD111" s="794"/>
      <c r="BE111" s="794"/>
      <c r="BF111" s="794"/>
      <c r="BG111" s="794"/>
      <c r="BH111" s="794"/>
      <c r="BI111" s="794"/>
      <c r="BJ111" s="794"/>
      <c r="BK111" s="794"/>
      <c r="BL111" s="794"/>
      <c r="BM111" s="794"/>
      <c r="BN111" s="794"/>
      <c r="BO111" s="794"/>
      <c r="BP111" s="795"/>
      <c r="BQ111" s="796" t="s">
        <v>197</v>
      </c>
      <c r="BR111" s="797"/>
      <c r="BS111" s="797"/>
      <c r="BT111" s="797"/>
      <c r="BU111" s="797"/>
      <c r="BV111" s="797" t="s">
        <v>197</v>
      </c>
      <c r="BW111" s="797"/>
      <c r="BX111" s="797"/>
      <c r="BY111" s="797"/>
      <c r="BZ111" s="797"/>
      <c r="CA111" s="797" t="s">
        <v>197</v>
      </c>
      <c r="CB111" s="797"/>
      <c r="CC111" s="797"/>
      <c r="CD111" s="797"/>
      <c r="CE111" s="797"/>
      <c r="CF111" s="798" t="s">
        <v>197</v>
      </c>
      <c r="CG111" s="799"/>
      <c r="CH111" s="799"/>
      <c r="CI111" s="799"/>
      <c r="CJ111" s="799"/>
      <c r="CK111" s="840"/>
      <c r="CL111" s="841"/>
      <c r="CM111" s="793" t="s">
        <v>134</v>
      </c>
      <c r="CN111" s="794"/>
      <c r="CO111" s="794"/>
      <c r="CP111" s="794"/>
      <c r="CQ111" s="794"/>
      <c r="CR111" s="794"/>
      <c r="CS111" s="794"/>
      <c r="CT111" s="794"/>
      <c r="CU111" s="794"/>
      <c r="CV111" s="794"/>
      <c r="CW111" s="794"/>
      <c r="CX111" s="794"/>
      <c r="CY111" s="794"/>
      <c r="CZ111" s="794"/>
      <c r="DA111" s="794"/>
      <c r="DB111" s="794"/>
      <c r="DC111" s="794"/>
      <c r="DD111" s="794"/>
      <c r="DE111" s="794"/>
      <c r="DF111" s="795"/>
      <c r="DG111" s="796" t="s">
        <v>197</v>
      </c>
      <c r="DH111" s="797"/>
      <c r="DI111" s="797"/>
      <c r="DJ111" s="797"/>
      <c r="DK111" s="797"/>
      <c r="DL111" s="797" t="s">
        <v>197</v>
      </c>
      <c r="DM111" s="797"/>
      <c r="DN111" s="797"/>
      <c r="DO111" s="797"/>
      <c r="DP111" s="797"/>
      <c r="DQ111" s="797" t="s">
        <v>197</v>
      </c>
      <c r="DR111" s="797"/>
      <c r="DS111" s="797"/>
      <c r="DT111" s="797"/>
      <c r="DU111" s="797"/>
      <c r="DV111" s="800" t="s">
        <v>197</v>
      </c>
      <c r="DW111" s="800"/>
      <c r="DX111" s="800"/>
      <c r="DY111" s="800"/>
      <c r="DZ111" s="801"/>
    </row>
    <row r="112" spans="1:131" s="48" customFormat="1" ht="26.25" customHeight="1" x14ac:dyDescent="0.2">
      <c r="A112" s="950" t="s">
        <v>151</v>
      </c>
      <c r="B112" s="951"/>
      <c r="C112" s="794" t="s">
        <v>477</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786" t="s">
        <v>197</v>
      </c>
      <c r="AB112" s="787"/>
      <c r="AC112" s="787"/>
      <c r="AD112" s="787"/>
      <c r="AE112" s="788"/>
      <c r="AF112" s="789" t="s">
        <v>197</v>
      </c>
      <c r="AG112" s="787"/>
      <c r="AH112" s="787"/>
      <c r="AI112" s="787"/>
      <c r="AJ112" s="788"/>
      <c r="AK112" s="789" t="s">
        <v>197</v>
      </c>
      <c r="AL112" s="787"/>
      <c r="AM112" s="787"/>
      <c r="AN112" s="787"/>
      <c r="AO112" s="788"/>
      <c r="AP112" s="790" t="s">
        <v>197</v>
      </c>
      <c r="AQ112" s="791"/>
      <c r="AR112" s="791"/>
      <c r="AS112" s="791"/>
      <c r="AT112" s="792"/>
      <c r="AU112" s="834"/>
      <c r="AV112" s="835"/>
      <c r="AW112" s="835"/>
      <c r="AX112" s="835"/>
      <c r="AY112" s="835"/>
      <c r="AZ112" s="793" t="s">
        <v>265</v>
      </c>
      <c r="BA112" s="794"/>
      <c r="BB112" s="794"/>
      <c r="BC112" s="794"/>
      <c r="BD112" s="794"/>
      <c r="BE112" s="794"/>
      <c r="BF112" s="794"/>
      <c r="BG112" s="794"/>
      <c r="BH112" s="794"/>
      <c r="BI112" s="794"/>
      <c r="BJ112" s="794"/>
      <c r="BK112" s="794"/>
      <c r="BL112" s="794"/>
      <c r="BM112" s="794"/>
      <c r="BN112" s="794"/>
      <c r="BO112" s="794"/>
      <c r="BP112" s="795"/>
      <c r="BQ112" s="796">
        <v>1829383</v>
      </c>
      <c r="BR112" s="797"/>
      <c r="BS112" s="797"/>
      <c r="BT112" s="797"/>
      <c r="BU112" s="797"/>
      <c r="BV112" s="797">
        <v>1736100</v>
      </c>
      <c r="BW112" s="797"/>
      <c r="BX112" s="797"/>
      <c r="BY112" s="797"/>
      <c r="BZ112" s="797"/>
      <c r="CA112" s="797">
        <v>1578298</v>
      </c>
      <c r="CB112" s="797"/>
      <c r="CC112" s="797"/>
      <c r="CD112" s="797"/>
      <c r="CE112" s="797"/>
      <c r="CF112" s="798">
        <v>33.700000000000003</v>
      </c>
      <c r="CG112" s="799"/>
      <c r="CH112" s="799"/>
      <c r="CI112" s="799"/>
      <c r="CJ112" s="799"/>
      <c r="CK112" s="840"/>
      <c r="CL112" s="841"/>
      <c r="CM112" s="793" t="s">
        <v>395</v>
      </c>
      <c r="CN112" s="794"/>
      <c r="CO112" s="794"/>
      <c r="CP112" s="794"/>
      <c r="CQ112" s="794"/>
      <c r="CR112" s="794"/>
      <c r="CS112" s="794"/>
      <c r="CT112" s="794"/>
      <c r="CU112" s="794"/>
      <c r="CV112" s="794"/>
      <c r="CW112" s="794"/>
      <c r="CX112" s="794"/>
      <c r="CY112" s="794"/>
      <c r="CZ112" s="794"/>
      <c r="DA112" s="794"/>
      <c r="DB112" s="794"/>
      <c r="DC112" s="794"/>
      <c r="DD112" s="794"/>
      <c r="DE112" s="794"/>
      <c r="DF112" s="795"/>
      <c r="DG112" s="796" t="s">
        <v>197</v>
      </c>
      <c r="DH112" s="797"/>
      <c r="DI112" s="797"/>
      <c r="DJ112" s="797"/>
      <c r="DK112" s="797"/>
      <c r="DL112" s="797" t="s">
        <v>197</v>
      </c>
      <c r="DM112" s="797"/>
      <c r="DN112" s="797"/>
      <c r="DO112" s="797"/>
      <c r="DP112" s="797"/>
      <c r="DQ112" s="797" t="s">
        <v>197</v>
      </c>
      <c r="DR112" s="797"/>
      <c r="DS112" s="797"/>
      <c r="DT112" s="797"/>
      <c r="DU112" s="797"/>
      <c r="DV112" s="800" t="s">
        <v>197</v>
      </c>
      <c r="DW112" s="800"/>
      <c r="DX112" s="800"/>
      <c r="DY112" s="800"/>
      <c r="DZ112" s="801"/>
    </row>
    <row r="113" spans="1:130" s="48" customFormat="1" ht="26.25" customHeight="1" x14ac:dyDescent="0.2">
      <c r="A113" s="952"/>
      <c r="B113" s="953"/>
      <c r="C113" s="794" t="s">
        <v>478</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786">
        <v>221680</v>
      </c>
      <c r="AB113" s="787"/>
      <c r="AC113" s="787"/>
      <c r="AD113" s="787"/>
      <c r="AE113" s="788"/>
      <c r="AF113" s="789">
        <v>214394</v>
      </c>
      <c r="AG113" s="787"/>
      <c r="AH113" s="787"/>
      <c r="AI113" s="787"/>
      <c r="AJ113" s="788"/>
      <c r="AK113" s="789">
        <v>165182</v>
      </c>
      <c r="AL113" s="787"/>
      <c r="AM113" s="787"/>
      <c r="AN113" s="787"/>
      <c r="AO113" s="788"/>
      <c r="AP113" s="790">
        <v>3.5</v>
      </c>
      <c r="AQ113" s="791"/>
      <c r="AR113" s="791"/>
      <c r="AS113" s="791"/>
      <c r="AT113" s="792"/>
      <c r="AU113" s="834"/>
      <c r="AV113" s="835"/>
      <c r="AW113" s="835"/>
      <c r="AX113" s="835"/>
      <c r="AY113" s="835"/>
      <c r="AZ113" s="793" t="s">
        <v>201</v>
      </c>
      <c r="BA113" s="794"/>
      <c r="BB113" s="794"/>
      <c r="BC113" s="794"/>
      <c r="BD113" s="794"/>
      <c r="BE113" s="794"/>
      <c r="BF113" s="794"/>
      <c r="BG113" s="794"/>
      <c r="BH113" s="794"/>
      <c r="BI113" s="794"/>
      <c r="BJ113" s="794"/>
      <c r="BK113" s="794"/>
      <c r="BL113" s="794"/>
      <c r="BM113" s="794"/>
      <c r="BN113" s="794"/>
      <c r="BO113" s="794"/>
      <c r="BP113" s="795"/>
      <c r="BQ113" s="796">
        <v>404299</v>
      </c>
      <c r="BR113" s="797"/>
      <c r="BS113" s="797"/>
      <c r="BT113" s="797"/>
      <c r="BU113" s="797"/>
      <c r="BV113" s="797">
        <v>370835</v>
      </c>
      <c r="BW113" s="797"/>
      <c r="BX113" s="797"/>
      <c r="BY113" s="797"/>
      <c r="BZ113" s="797"/>
      <c r="CA113" s="797">
        <v>330675</v>
      </c>
      <c r="CB113" s="797"/>
      <c r="CC113" s="797"/>
      <c r="CD113" s="797"/>
      <c r="CE113" s="797"/>
      <c r="CF113" s="798">
        <v>7.1</v>
      </c>
      <c r="CG113" s="799"/>
      <c r="CH113" s="799"/>
      <c r="CI113" s="799"/>
      <c r="CJ113" s="799"/>
      <c r="CK113" s="840"/>
      <c r="CL113" s="841"/>
      <c r="CM113" s="793" t="s">
        <v>405</v>
      </c>
      <c r="CN113" s="794"/>
      <c r="CO113" s="794"/>
      <c r="CP113" s="794"/>
      <c r="CQ113" s="794"/>
      <c r="CR113" s="794"/>
      <c r="CS113" s="794"/>
      <c r="CT113" s="794"/>
      <c r="CU113" s="794"/>
      <c r="CV113" s="794"/>
      <c r="CW113" s="794"/>
      <c r="CX113" s="794"/>
      <c r="CY113" s="794"/>
      <c r="CZ113" s="794"/>
      <c r="DA113" s="794"/>
      <c r="DB113" s="794"/>
      <c r="DC113" s="794"/>
      <c r="DD113" s="794"/>
      <c r="DE113" s="794"/>
      <c r="DF113" s="795"/>
      <c r="DG113" s="786" t="s">
        <v>197</v>
      </c>
      <c r="DH113" s="787"/>
      <c r="DI113" s="787"/>
      <c r="DJ113" s="787"/>
      <c r="DK113" s="788"/>
      <c r="DL113" s="789" t="s">
        <v>197</v>
      </c>
      <c r="DM113" s="787"/>
      <c r="DN113" s="787"/>
      <c r="DO113" s="787"/>
      <c r="DP113" s="788"/>
      <c r="DQ113" s="789" t="s">
        <v>197</v>
      </c>
      <c r="DR113" s="787"/>
      <c r="DS113" s="787"/>
      <c r="DT113" s="787"/>
      <c r="DU113" s="788"/>
      <c r="DV113" s="790" t="s">
        <v>197</v>
      </c>
      <c r="DW113" s="791"/>
      <c r="DX113" s="791"/>
      <c r="DY113" s="791"/>
      <c r="DZ113" s="792"/>
    </row>
    <row r="114" spans="1:130" s="48" customFormat="1" ht="26.25" customHeight="1" x14ac:dyDescent="0.2">
      <c r="A114" s="952"/>
      <c r="B114" s="953"/>
      <c r="C114" s="794" t="s">
        <v>480</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786">
        <v>29416</v>
      </c>
      <c r="AB114" s="787"/>
      <c r="AC114" s="787"/>
      <c r="AD114" s="787"/>
      <c r="AE114" s="788"/>
      <c r="AF114" s="789">
        <v>29780</v>
      </c>
      <c r="AG114" s="787"/>
      <c r="AH114" s="787"/>
      <c r="AI114" s="787"/>
      <c r="AJ114" s="788"/>
      <c r="AK114" s="789">
        <v>40688</v>
      </c>
      <c r="AL114" s="787"/>
      <c r="AM114" s="787"/>
      <c r="AN114" s="787"/>
      <c r="AO114" s="788"/>
      <c r="AP114" s="790">
        <v>0.9</v>
      </c>
      <c r="AQ114" s="791"/>
      <c r="AR114" s="791"/>
      <c r="AS114" s="791"/>
      <c r="AT114" s="792"/>
      <c r="AU114" s="834"/>
      <c r="AV114" s="835"/>
      <c r="AW114" s="835"/>
      <c r="AX114" s="835"/>
      <c r="AY114" s="835"/>
      <c r="AZ114" s="793" t="s">
        <v>481</v>
      </c>
      <c r="BA114" s="794"/>
      <c r="BB114" s="794"/>
      <c r="BC114" s="794"/>
      <c r="BD114" s="794"/>
      <c r="BE114" s="794"/>
      <c r="BF114" s="794"/>
      <c r="BG114" s="794"/>
      <c r="BH114" s="794"/>
      <c r="BI114" s="794"/>
      <c r="BJ114" s="794"/>
      <c r="BK114" s="794"/>
      <c r="BL114" s="794"/>
      <c r="BM114" s="794"/>
      <c r="BN114" s="794"/>
      <c r="BO114" s="794"/>
      <c r="BP114" s="795"/>
      <c r="BQ114" s="796">
        <v>1330346</v>
      </c>
      <c r="BR114" s="797"/>
      <c r="BS114" s="797"/>
      <c r="BT114" s="797"/>
      <c r="BU114" s="797"/>
      <c r="BV114" s="797">
        <v>1329259</v>
      </c>
      <c r="BW114" s="797"/>
      <c r="BX114" s="797"/>
      <c r="BY114" s="797"/>
      <c r="BZ114" s="797"/>
      <c r="CA114" s="797">
        <v>1249339</v>
      </c>
      <c r="CB114" s="797"/>
      <c r="CC114" s="797"/>
      <c r="CD114" s="797"/>
      <c r="CE114" s="797"/>
      <c r="CF114" s="798">
        <v>26.7</v>
      </c>
      <c r="CG114" s="799"/>
      <c r="CH114" s="799"/>
      <c r="CI114" s="799"/>
      <c r="CJ114" s="799"/>
      <c r="CK114" s="840"/>
      <c r="CL114" s="841"/>
      <c r="CM114" s="793" t="s">
        <v>482</v>
      </c>
      <c r="CN114" s="794"/>
      <c r="CO114" s="794"/>
      <c r="CP114" s="794"/>
      <c r="CQ114" s="794"/>
      <c r="CR114" s="794"/>
      <c r="CS114" s="794"/>
      <c r="CT114" s="794"/>
      <c r="CU114" s="794"/>
      <c r="CV114" s="794"/>
      <c r="CW114" s="794"/>
      <c r="CX114" s="794"/>
      <c r="CY114" s="794"/>
      <c r="CZ114" s="794"/>
      <c r="DA114" s="794"/>
      <c r="DB114" s="794"/>
      <c r="DC114" s="794"/>
      <c r="DD114" s="794"/>
      <c r="DE114" s="794"/>
      <c r="DF114" s="795"/>
      <c r="DG114" s="786" t="s">
        <v>197</v>
      </c>
      <c r="DH114" s="787"/>
      <c r="DI114" s="787"/>
      <c r="DJ114" s="787"/>
      <c r="DK114" s="788"/>
      <c r="DL114" s="789" t="s">
        <v>197</v>
      </c>
      <c r="DM114" s="787"/>
      <c r="DN114" s="787"/>
      <c r="DO114" s="787"/>
      <c r="DP114" s="788"/>
      <c r="DQ114" s="789" t="s">
        <v>197</v>
      </c>
      <c r="DR114" s="787"/>
      <c r="DS114" s="787"/>
      <c r="DT114" s="787"/>
      <c r="DU114" s="788"/>
      <c r="DV114" s="790" t="s">
        <v>197</v>
      </c>
      <c r="DW114" s="791"/>
      <c r="DX114" s="791"/>
      <c r="DY114" s="791"/>
      <c r="DZ114" s="792"/>
    </row>
    <row r="115" spans="1:130" s="48" customFormat="1" ht="26.25" customHeight="1" x14ac:dyDescent="0.2">
      <c r="A115" s="952"/>
      <c r="B115" s="953"/>
      <c r="C115" s="794" t="s">
        <v>373</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786">
        <v>1666</v>
      </c>
      <c r="AB115" s="787"/>
      <c r="AC115" s="787"/>
      <c r="AD115" s="787"/>
      <c r="AE115" s="788"/>
      <c r="AF115" s="789">
        <v>1452</v>
      </c>
      <c r="AG115" s="787"/>
      <c r="AH115" s="787"/>
      <c r="AI115" s="787"/>
      <c r="AJ115" s="788"/>
      <c r="AK115" s="789">
        <v>1245</v>
      </c>
      <c r="AL115" s="787"/>
      <c r="AM115" s="787"/>
      <c r="AN115" s="787"/>
      <c r="AO115" s="788"/>
      <c r="AP115" s="790">
        <v>0</v>
      </c>
      <c r="AQ115" s="791"/>
      <c r="AR115" s="791"/>
      <c r="AS115" s="791"/>
      <c r="AT115" s="792"/>
      <c r="AU115" s="834"/>
      <c r="AV115" s="835"/>
      <c r="AW115" s="835"/>
      <c r="AX115" s="835"/>
      <c r="AY115" s="835"/>
      <c r="AZ115" s="793" t="s">
        <v>347</v>
      </c>
      <c r="BA115" s="794"/>
      <c r="BB115" s="794"/>
      <c r="BC115" s="794"/>
      <c r="BD115" s="794"/>
      <c r="BE115" s="794"/>
      <c r="BF115" s="794"/>
      <c r="BG115" s="794"/>
      <c r="BH115" s="794"/>
      <c r="BI115" s="794"/>
      <c r="BJ115" s="794"/>
      <c r="BK115" s="794"/>
      <c r="BL115" s="794"/>
      <c r="BM115" s="794"/>
      <c r="BN115" s="794"/>
      <c r="BO115" s="794"/>
      <c r="BP115" s="795"/>
      <c r="BQ115" s="796" t="s">
        <v>197</v>
      </c>
      <c r="BR115" s="797"/>
      <c r="BS115" s="797"/>
      <c r="BT115" s="797"/>
      <c r="BU115" s="797"/>
      <c r="BV115" s="797" t="s">
        <v>197</v>
      </c>
      <c r="BW115" s="797"/>
      <c r="BX115" s="797"/>
      <c r="BY115" s="797"/>
      <c r="BZ115" s="797"/>
      <c r="CA115" s="797" t="s">
        <v>197</v>
      </c>
      <c r="CB115" s="797"/>
      <c r="CC115" s="797"/>
      <c r="CD115" s="797"/>
      <c r="CE115" s="797"/>
      <c r="CF115" s="798" t="s">
        <v>197</v>
      </c>
      <c r="CG115" s="799"/>
      <c r="CH115" s="799"/>
      <c r="CI115" s="799"/>
      <c r="CJ115" s="799"/>
      <c r="CK115" s="840"/>
      <c r="CL115" s="841"/>
      <c r="CM115" s="793" t="s">
        <v>29</v>
      </c>
      <c r="CN115" s="794"/>
      <c r="CO115" s="794"/>
      <c r="CP115" s="794"/>
      <c r="CQ115" s="794"/>
      <c r="CR115" s="794"/>
      <c r="CS115" s="794"/>
      <c r="CT115" s="794"/>
      <c r="CU115" s="794"/>
      <c r="CV115" s="794"/>
      <c r="CW115" s="794"/>
      <c r="CX115" s="794"/>
      <c r="CY115" s="794"/>
      <c r="CZ115" s="794"/>
      <c r="DA115" s="794"/>
      <c r="DB115" s="794"/>
      <c r="DC115" s="794"/>
      <c r="DD115" s="794"/>
      <c r="DE115" s="794"/>
      <c r="DF115" s="795"/>
      <c r="DG115" s="786" t="s">
        <v>197</v>
      </c>
      <c r="DH115" s="787"/>
      <c r="DI115" s="787"/>
      <c r="DJ115" s="787"/>
      <c r="DK115" s="788"/>
      <c r="DL115" s="789" t="s">
        <v>197</v>
      </c>
      <c r="DM115" s="787"/>
      <c r="DN115" s="787"/>
      <c r="DO115" s="787"/>
      <c r="DP115" s="788"/>
      <c r="DQ115" s="789" t="s">
        <v>197</v>
      </c>
      <c r="DR115" s="787"/>
      <c r="DS115" s="787"/>
      <c r="DT115" s="787"/>
      <c r="DU115" s="788"/>
      <c r="DV115" s="790" t="s">
        <v>197</v>
      </c>
      <c r="DW115" s="791"/>
      <c r="DX115" s="791"/>
      <c r="DY115" s="791"/>
      <c r="DZ115" s="792"/>
    </row>
    <row r="116" spans="1:130" s="48" customFormat="1" ht="26.25" customHeight="1" x14ac:dyDescent="0.2">
      <c r="A116" s="954"/>
      <c r="B116" s="955"/>
      <c r="C116" s="817" t="s">
        <v>1</v>
      </c>
      <c r="D116" s="817"/>
      <c r="E116" s="817"/>
      <c r="F116" s="817"/>
      <c r="G116" s="817"/>
      <c r="H116" s="817"/>
      <c r="I116" s="817"/>
      <c r="J116" s="817"/>
      <c r="K116" s="817"/>
      <c r="L116" s="817"/>
      <c r="M116" s="817"/>
      <c r="N116" s="817"/>
      <c r="O116" s="817"/>
      <c r="P116" s="817"/>
      <c r="Q116" s="817"/>
      <c r="R116" s="817"/>
      <c r="S116" s="817"/>
      <c r="T116" s="817"/>
      <c r="U116" s="817"/>
      <c r="V116" s="817"/>
      <c r="W116" s="817"/>
      <c r="X116" s="817"/>
      <c r="Y116" s="817"/>
      <c r="Z116" s="818"/>
      <c r="AA116" s="786" t="s">
        <v>197</v>
      </c>
      <c r="AB116" s="787"/>
      <c r="AC116" s="787"/>
      <c r="AD116" s="787"/>
      <c r="AE116" s="788"/>
      <c r="AF116" s="789" t="s">
        <v>197</v>
      </c>
      <c r="AG116" s="787"/>
      <c r="AH116" s="787"/>
      <c r="AI116" s="787"/>
      <c r="AJ116" s="788"/>
      <c r="AK116" s="789" t="s">
        <v>197</v>
      </c>
      <c r="AL116" s="787"/>
      <c r="AM116" s="787"/>
      <c r="AN116" s="787"/>
      <c r="AO116" s="788"/>
      <c r="AP116" s="790" t="s">
        <v>197</v>
      </c>
      <c r="AQ116" s="791"/>
      <c r="AR116" s="791"/>
      <c r="AS116" s="791"/>
      <c r="AT116" s="792"/>
      <c r="AU116" s="834"/>
      <c r="AV116" s="835"/>
      <c r="AW116" s="835"/>
      <c r="AX116" s="835"/>
      <c r="AY116" s="835"/>
      <c r="AZ116" s="802" t="s">
        <v>220</v>
      </c>
      <c r="BA116" s="803"/>
      <c r="BB116" s="803"/>
      <c r="BC116" s="803"/>
      <c r="BD116" s="803"/>
      <c r="BE116" s="803"/>
      <c r="BF116" s="803"/>
      <c r="BG116" s="803"/>
      <c r="BH116" s="803"/>
      <c r="BI116" s="803"/>
      <c r="BJ116" s="803"/>
      <c r="BK116" s="803"/>
      <c r="BL116" s="803"/>
      <c r="BM116" s="803"/>
      <c r="BN116" s="803"/>
      <c r="BO116" s="803"/>
      <c r="BP116" s="804"/>
      <c r="BQ116" s="796" t="s">
        <v>197</v>
      </c>
      <c r="BR116" s="797"/>
      <c r="BS116" s="797"/>
      <c r="BT116" s="797"/>
      <c r="BU116" s="797"/>
      <c r="BV116" s="797" t="s">
        <v>197</v>
      </c>
      <c r="BW116" s="797"/>
      <c r="BX116" s="797"/>
      <c r="BY116" s="797"/>
      <c r="BZ116" s="797"/>
      <c r="CA116" s="797" t="s">
        <v>197</v>
      </c>
      <c r="CB116" s="797"/>
      <c r="CC116" s="797"/>
      <c r="CD116" s="797"/>
      <c r="CE116" s="797"/>
      <c r="CF116" s="798" t="s">
        <v>197</v>
      </c>
      <c r="CG116" s="799"/>
      <c r="CH116" s="799"/>
      <c r="CI116" s="799"/>
      <c r="CJ116" s="799"/>
      <c r="CK116" s="840"/>
      <c r="CL116" s="841"/>
      <c r="CM116" s="793" t="s">
        <v>11</v>
      </c>
      <c r="CN116" s="794"/>
      <c r="CO116" s="794"/>
      <c r="CP116" s="794"/>
      <c r="CQ116" s="794"/>
      <c r="CR116" s="794"/>
      <c r="CS116" s="794"/>
      <c r="CT116" s="794"/>
      <c r="CU116" s="794"/>
      <c r="CV116" s="794"/>
      <c r="CW116" s="794"/>
      <c r="CX116" s="794"/>
      <c r="CY116" s="794"/>
      <c r="CZ116" s="794"/>
      <c r="DA116" s="794"/>
      <c r="DB116" s="794"/>
      <c r="DC116" s="794"/>
      <c r="DD116" s="794"/>
      <c r="DE116" s="794"/>
      <c r="DF116" s="795"/>
      <c r="DG116" s="786" t="s">
        <v>197</v>
      </c>
      <c r="DH116" s="787"/>
      <c r="DI116" s="787"/>
      <c r="DJ116" s="787"/>
      <c r="DK116" s="788"/>
      <c r="DL116" s="789" t="s">
        <v>197</v>
      </c>
      <c r="DM116" s="787"/>
      <c r="DN116" s="787"/>
      <c r="DO116" s="787"/>
      <c r="DP116" s="788"/>
      <c r="DQ116" s="789" t="s">
        <v>197</v>
      </c>
      <c r="DR116" s="787"/>
      <c r="DS116" s="787"/>
      <c r="DT116" s="787"/>
      <c r="DU116" s="788"/>
      <c r="DV116" s="790" t="s">
        <v>197</v>
      </c>
      <c r="DW116" s="791"/>
      <c r="DX116" s="791"/>
      <c r="DY116" s="791"/>
      <c r="DZ116" s="792"/>
    </row>
    <row r="117" spans="1:130" s="48" customFormat="1" ht="26.25" customHeight="1" x14ac:dyDescent="0.2">
      <c r="A117" s="761" t="s">
        <v>270</v>
      </c>
      <c r="B117" s="762"/>
      <c r="C117" s="762"/>
      <c r="D117" s="762"/>
      <c r="E117" s="762"/>
      <c r="F117" s="762"/>
      <c r="G117" s="762"/>
      <c r="H117" s="762"/>
      <c r="I117" s="762"/>
      <c r="J117" s="762"/>
      <c r="K117" s="762"/>
      <c r="L117" s="762"/>
      <c r="M117" s="762"/>
      <c r="N117" s="762"/>
      <c r="O117" s="762"/>
      <c r="P117" s="762"/>
      <c r="Q117" s="762"/>
      <c r="R117" s="762"/>
      <c r="S117" s="762"/>
      <c r="T117" s="762"/>
      <c r="U117" s="762"/>
      <c r="V117" s="762"/>
      <c r="W117" s="762"/>
      <c r="X117" s="762"/>
      <c r="Y117" s="805" t="s">
        <v>323</v>
      </c>
      <c r="Z117" s="763"/>
      <c r="AA117" s="806">
        <v>1043137</v>
      </c>
      <c r="AB117" s="807"/>
      <c r="AC117" s="807"/>
      <c r="AD117" s="807"/>
      <c r="AE117" s="808"/>
      <c r="AF117" s="809">
        <v>986999</v>
      </c>
      <c r="AG117" s="807"/>
      <c r="AH117" s="807"/>
      <c r="AI117" s="807"/>
      <c r="AJ117" s="808"/>
      <c r="AK117" s="809">
        <v>972909</v>
      </c>
      <c r="AL117" s="807"/>
      <c r="AM117" s="807"/>
      <c r="AN117" s="807"/>
      <c r="AO117" s="808"/>
      <c r="AP117" s="810"/>
      <c r="AQ117" s="811"/>
      <c r="AR117" s="811"/>
      <c r="AS117" s="811"/>
      <c r="AT117" s="812"/>
      <c r="AU117" s="834"/>
      <c r="AV117" s="835"/>
      <c r="AW117" s="835"/>
      <c r="AX117" s="835"/>
      <c r="AY117" s="835"/>
      <c r="AZ117" s="813" t="s">
        <v>483</v>
      </c>
      <c r="BA117" s="814"/>
      <c r="BB117" s="814"/>
      <c r="BC117" s="814"/>
      <c r="BD117" s="814"/>
      <c r="BE117" s="814"/>
      <c r="BF117" s="814"/>
      <c r="BG117" s="814"/>
      <c r="BH117" s="814"/>
      <c r="BI117" s="814"/>
      <c r="BJ117" s="814"/>
      <c r="BK117" s="814"/>
      <c r="BL117" s="814"/>
      <c r="BM117" s="814"/>
      <c r="BN117" s="814"/>
      <c r="BO117" s="814"/>
      <c r="BP117" s="815"/>
      <c r="BQ117" s="796" t="s">
        <v>197</v>
      </c>
      <c r="BR117" s="797"/>
      <c r="BS117" s="797"/>
      <c r="BT117" s="797"/>
      <c r="BU117" s="797"/>
      <c r="BV117" s="797" t="s">
        <v>197</v>
      </c>
      <c r="BW117" s="797"/>
      <c r="BX117" s="797"/>
      <c r="BY117" s="797"/>
      <c r="BZ117" s="797"/>
      <c r="CA117" s="797" t="s">
        <v>197</v>
      </c>
      <c r="CB117" s="797"/>
      <c r="CC117" s="797"/>
      <c r="CD117" s="797"/>
      <c r="CE117" s="797"/>
      <c r="CF117" s="798" t="s">
        <v>197</v>
      </c>
      <c r="CG117" s="799"/>
      <c r="CH117" s="799"/>
      <c r="CI117" s="799"/>
      <c r="CJ117" s="799"/>
      <c r="CK117" s="840"/>
      <c r="CL117" s="841"/>
      <c r="CM117" s="793" t="s">
        <v>339</v>
      </c>
      <c r="CN117" s="794"/>
      <c r="CO117" s="794"/>
      <c r="CP117" s="794"/>
      <c r="CQ117" s="794"/>
      <c r="CR117" s="794"/>
      <c r="CS117" s="794"/>
      <c r="CT117" s="794"/>
      <c r="CU117" s="794"/>
      <c r="CV117" s="794"/>
      <c r="CW117" s="794"/>
      <c r="CX117" s="794"/>
      <c r="CY117" s="794"/>
      <c r="CZ117" s="794"/>
      <c r="DA117" s="794"/>
      <c r="DB117" s="794"/>
      <c r="DC117" s="794"/>
      <c r="DD117" s="794"/>
      <c r="DE117" s="794"/>
      <c r="DF117" s="795"/>
      <c r="DG117" s="786" t="s">
        <v>197</v>
      </c>
      <c r="DH117" s="787"/>
      <c r="DI117" s="787"/>
      <c r="DJ117" s="787"/>
      <c r="DK117" s="788"/>
      <c r="DL117" s="789" t="s">
        <v>197</v>
      </c>
      <c r="DM117" s="787"/>
      <c r="DN117" s="787"/>
      <c r="DO117" s="787"/>
      <c r="DP117" s="788"/>
      <c r="DQ117" s="789" t="s">
        <v>197</v>
      </c>
      <c r="DR117" s="787"/>
      <c r="DS117" s="787"/>
      <c r="DT117" s="787"/>
      <c r="DU117" s="788"/>
      <c r="DV117" s="790" t="s">
        <v>197</v>
      </c>
      <c r="DW117" s="791"/>
      <c r="DX117" s="791"/>
      <c r="DY117" s="791"/>
      <c r="DZ117" s="792"/>
    </row>
    <row r="118" spans="1:130" s="48" customFormat="1" ht="26.25" customHeight="1" x14ac:dyDescent="0.2">
      <c r="A118" s="761" t="s">
        <v>91</v>
      </c>
      <c r="B118" s="762"/>
      <c r="C118" s="762"/>
      <c r="D118" s="762"/>
      <c r="E118" s="762"/>
      <c r="F118" s="762"/>
      <c r="G118" s="762"/>
      <c r="H118" s="762"/>
      <c r="I118" s="762"/>
      <c r="J118" s="762"/>
      <c r="K118" s="762"/>
      <c r="L118" s="762"/>
      <c r="M118" s="762"/>
      <c r="N118" s="762"/>
      <c r="O118" s="762"/>
      <c r="P118" s="762"/>
      <c r="Q118" s="762"/>
      <c r="R118" s="762"/>
      <c r="S118" s="762"/>
      <c r="T118" s="762"/>
      <c r="U118" s="762"/>
      <c r="V118" s="762"/>
      <c r="W118" s="762"/>
      <c r="X118" s="762"/>
      <c r="Y118" s="762"/>
      <c r="Z118" s="763"/>
      <c r="AA118" s="764" t="s">
        <v>470</v>
      </c>
      <c r="AB118" s="762"/>
      <c r="AC118" s="762"/>
      <c r="AD118" s="762"/>
      <c r="AE118" s="763"/>
      <c r="AF118" s="764" t="s">
        <v>472</v>
      </c>
      <c r="AG118" s="762"/>
      <c r="AH118" s="762"/>
      <c r="AI118" s="762"/>
      <c r="AJ118" s="763"/>
      <c r="AK118" s="764" t="s">
        <v>185</v>
      </c>
      <c r="AL118" s="762"/>
      <c r="AM118" s="762"/>
      <c r="AN118" s="762"/>
      <c r="AO118" s="763"/>
      <c r="AP118" s="764" t="s">
        <v>473</v>
      </c>
      <c r="AQ118" s="762"/>
      <c r="AR118" s="762"/>
      <c r="AS118" s="762"/>
      <c r="AT118" s="765"/>
      <c r="AU118" s="834"/>
      <c r="AV118" s="835"/>
      <c r="AW118" s="835"/>
      <c r="AX118" s="835"/>
      <c r="AY118" s="835"/>
      <c r="AZ118" s="816" t="s">
        <v>484</v>
      </c>
      <c r="BA118" s="817"/>
      <c r="BB118" s="817"/>
      <c r="BC118" s="817"/>
      <c r="BD118" s="817"/>
      <c r="BE118" s="817"/>
      <c r="BF118" s="817"/>
      <c r="BG118" s="817"/>
      <c r="BH118" s="817"/>
      <c r="BI118" s="817"/>
      <c r="BJ118" s="817"/>
      <c r="BK118" s="817"/>
      <c r="BL118" s="817"/>
      <c r="BM118" s="817"/>
      <c r="BN118" s="817"/>
      <c r="BO118" s="817"/>
      <c r="BP118" s="818"/>
      <c r="BQ118" s="819" t="s">
        <v>197</v>
      </c>
      <c r="BR118" s="820"/>
      <c r="BS118" s="820"/>
      <c r="BT118" s="820"/>
      <c r="BU118" s="820"/>
      <c r="BV118" s="820" t="s">
        <v>197</v>
      </c>
      <c r="BW118" s="820"/>
      <c r="BX118" s="820"/>
      <c r="BY118" s="820"/>
      <c r="BZ118" s="820"/>
      <c r="CA118" s="820" t="s">
        <v>197</v>
      </c>
      <c r="CB118" s="820"/>
      <c r="CC118" s="820"/>
      <c r="CD118" s="820"/>
      <c r="CE118" s="820"/>
      <c r="CF118" s="798" t="s">
        <v>197</v>
      </c>
      <c r="CG118" s="799"/>
      <c r="CH118" s="799"/>
      <c r="CI118" s="799"/>
      <c r="CJ118" s="799"/>
      <c r="CK118" s="840"/>
      <c r="CL118" s="841"/>
      <c r="CM118" s="793" t="s">
        <v>485</v>
      </c>
      <c r="CN118" s="794"/>
      <c r="CO118" s="794"/>
      <c r="CP118" s="794"/>
      <c r="CQ118" s="794"/>
      <c r="CR118" s="794"/>
      <c r="CS118" s="794"/>
      <c r="CT118" s="794"/>
      <c r="CU118" s="794"/>
      <c r="CV118" s="794"/>
      <c r="CW118" s="794"/>
      <c r="CX118" s="794"/>
      <c r="CY118" s="794"/>
      <c r="CZ118" s="794"/>
      <c r="DA118" s="794"/>
      <c r="DB118" s="794"/>
      <c r="DC118" s="794"/>
      <c r="DD118" s="794"/>
      <c r="DE118" s="794"/>
      <c r="DF118" s="795"/>
      <c r="DG118" s="786" t="s">
        <v>197</v>
      </c>
      <c r="DH118" s="787"/>
      <c r="DI118" s="787"/>
      <c r="DJ118" s="787"/>
      <c r="DK118" s="788"/>
      <c r="DL118" s="789" t="s">
        <v>197</v>
      </c>
      <c r="DM118" s="787"/>
      <c r="DN118" s="787"/>
      <c r="DO118" s="787"/>
      <c r="DP118" s="788"/>
      <c r="DQ118" s="789" t="s">
        <v>197</v>
      </c>
      <c r="DR118" s="787"/>
      <c r="DS118" s="787"/>
      <c r="DT118" s="787"/>
      <c r="DU118" s="788"/>
      <c r="DV118" s="790" t="s">
        <v>197</v>
      </c>
      <c r="DW118" s="791"/>
      <c r="DX118" s="791"/>
      <c r="DY118" s="791"/>
      <c r="DZ118" s="792"/>
    </row>
    <row r="119" spans="1:130" s="48" customFormat="1" ht="26.25" customHeight="1" x14ac:dyDescent="0.2">
      <c r="A119" s="960" t="s">
        <v>386</v>
      </c>
      <c r="B119" s="839"/>
      <c r="C119" s="777" t="s">
        <v>59</v>
      </c>
      <c r="D119" s="768"/>
      <c r="E119" s="768"/>
      <c r="F119" s="768"/>
      <c r="G119" s="768"/>
      <c r="H119" s="768"/>
      <c r="I119" s="768"/>
      <c r="J119" s="768"/>
      <c r="K119" s="768"/>
      <c r="L119" s="768"/>
      <c r="M119" s="768"/>
      <c r="N119" s="768"/>
      <c r="O119" s="768"/>
      <c r="P119" s="768"/>
      <c r="Q119" s="768"/>
      <c r="R119" s="768"/>
      <c r="S119" s="768"/>
      <c r="T119" s="768"/>
      <c r="U119" s="768"/>
      <c r="V119" s="768"/>
      <c r="W119" s="768"/>
      <c r="X119" s="768"/>
      <c r="Y119" s="768"/>
      <c r="Z119" s="769"/>
      <c r="AA119" s="770" t="s">
        <v>197</v>
      </c>
      <c r="AB119" s="771"/>
      <c r="AC119" s="771"/>
      <c r="AD119" s="771"/>
      <c r="AE119" s="772"/>
      <c r="AF119" s="773" t="s">
        <v>197</v>
      </c>
      <c r="AG119" s="771"/>
      <c r="AH119" s="771"/>
      <c r="AI119" s="771"/>
      <c r="AJ119" s="772"/>
      <c r="AK119" s="773" t="s">
        <v>197</v>
      </c>
      <c r="AL119" s="771"/>
      <c r="AM119" s="771"/>
      <c r="AN119" s="771"/>
      <c r="AO119" s="772"/>
      <c r="AP119" s="774" t="s">
        <v>197</v>
      </c>
      <c r="AQ119" s="775"/>
      <c r="AR119" s="775"/>
      <c r="AS119" s="775"/>
      <c r="AT119" s="776"/>
      <c r="AU119" s="836"/>
      <c r="AV119" s="837"/>
      <c r="AW119" s="837"/>
      <c r="AX119" s="837"/>
      <c r="AY119" s="837"/>
      <c r="AZ119" s="69" t="s">
        <v>270</v>
      </c>
      <c r="BA119" s="69"/>
      <c r="BB119" s="69"/>
      <c r="BC119" s="69"/>
      <c r="BD119" s="69"/>
      <c r="BE119" s="69"/>
      <c r="BF119" s="69"/>
      <c r="BG119" s="69"/>
      <c r="BH119" s="69"/>
      <c r="BI119" s="69"/>
      <c r="BJ119" s="69"/>
      <c r="BK119" s="69"/>
      <c r="BL119" s="69"/>
      <c r="BM119" s="69"/>
      <c r="BN119" s="69"/>
      <c r="BO119" s="805" t="s">
        <v>165</v>
      </c>
      <c r="BP119" s="821"/>
      <c r="BQ119" s="819">
        <v>10829962</v>
      </c>
      <c r="BR119" s="820"/>
      <c r="BS119" s="820"/>
      <c r="BT119" s="820"/>
      <c r="BU119" s="820"/>
      <c r="BV119" s="820">
        <v>10729599</v>
      </c>
      <c r="BW119" s="820"/>
      <c r="BX119" s="820"/>
      <c r="BY119" s="820"/>
      <c r="BZ119" s="820"/>
      <c r="CA119" s="820">
        <v>10525676</v>
      </c>
      <c r="CB119" s="820"/>
      <c r="CC119" s="820"/>
      <c r="CD119" s="820"/>
      <c r="CE119" s="820"/>
      <c r="CF119" s="822"/>
      <c r="CG119" s="823"/>
      <c r="CH119" s="823"/>
      <c r="CI119" s="823"/>
      <c r="CJ119" s="824"/>
      <c r="CK119" s="842"/>
      <c r="CL119" s="843"/>
      <c r="CM119" s="816" t="s">
        <v>486</v>
      </c>
      <c r="CN119" s="817"/>
      <c r="CO119" s="817"/>
      <c r="CP119" s="817"/>
      <c r="CQ119" s="817"/>
      <c r="CR119" s="817"/>
      <c r="CS119" s="817"/>
      <c r="CT119" s="817"/>
      <c r="CU119" s="817"/>
      <c r="CV119" s="817"/>
      <c r="CW119" s="817"/>
      <c r="CX119" s="817"/>
      <c r="CY119" s="817"/>
      <c r="CZ119" s="817"/>
      <c r="DA119" s="817"/>
      <c r="DB119" s="817"/>
      <c r="DC119" s="817"/>
      <c r="DD119" s="817"/>
      <c r="DE119" s="817"/>
      <c r="DF119" s="818"/>
      <c r="DG119" s="825" t="s">
        <v>197</v>
      </c>
      <c r="DH119" s="826"/>
      <c r="DI119" s="826"/>
      <c r="DJ119" s="826"/>
      <c r="DK119" s="827"/>
      <c r="DL119" s="828" t="s">
        <v>197</v>
      </c>
      <c r="DM119" s="826"/>
      <c r="DN119" s="826"/>
      <c r="DO119" s="826"/>
      <c r="DP119" s="827"/>
      <c r="DQ119" s="828" t="s">
        <v>197</v>
      </c>
      <c r="DR119" s="826"/>
      <c r="DS119" s="826"/>
      <c r="DT119" s="826"/>
      <c r="DU119" s="827"/>
      <c r="DV119" s="829" t="s">
        <v>197</v>
      </c>
      <c r="DW119" s="830"/>
      <c r="DX119" s="830"/>
      <c r="DY119" s="830"/>
      <c r="DZ119" s="831"/>
    </row>
    <row r="120" spans="1:130" s="48" customFormat="1" ht="26.25" customHeight="1" x14ac:dyDescent="0.2">
      <c r="A120" s="961"/>
      <c r="B120" s="841"/>
      <c r="C120" s="793" t="s">
        <v>134</v>
      </c>
      <c r="D120" s="794"/>
      <c r="E120" s="794"/>
      <c r="F120" s="794"/>
      <c r="G120" s="794"/>
      <c r="H120" s="794"/>
      <c r="I120" s="794"/>
      <c r="J120" s="794"/>
      <c r="K120" s="794"/>
      <c r="L120" s="794"/>
      <c r="M120" s="794"/>
      <c r="N120" s="794"/>
      <c r="O120" s="794"/>
      <c r="P120" s="794"/>
      <c r="Q120" s="794"/>
      <c r="R120" s="794"/>
      <c r="S120" s="794"/>
      <c r="T120" s="794"/>
      <c r="U120" s="794"/>
      <c r="V120" s="794"/>
      <c r="W120" s="794"/>
      <c r="X120" s="794"/>
      <c r="Y120" s="794"/>
      <c r="Z120" s="795"/>
      <c r="AA120" s="786" t="s">
        <v>197</v>
      </c>
      <c r="AB120" s="787"/>
      <c r="AC120" s="787"/>
      <c r="AD120" s="787"/>
      <c r="AE120" s="788"/>
      <c r="AF120" s="789" t="s">
        <v>197</v>
      </c>
      <c r="AG120" s="787"/>
      <c r="AH120" s="787"/>
      <c r="AI120" s="787"/>
      <c r="AJ120" s="788"/>
      <c r="AK120" s="789" t="s">
        <v>197</v>
      </c>
      <c r="AL120" s="787"/>
      <c r="AM120" s="787"/>
      <c r="AN120" s="787"/>
      <c r="AO120" s="788"/>
      <c r="AP120" s="790" t="s">
        <v>197</v>
      </c>
      <c r="AQ120" s="791"/>
      <c r="AR120" s="791"/>
      <c r="AS120" s="791"/>
      <c r="AT120" s="792"/>
      <c r="AU120" s="844" t="s">
        <v>476</v>
      </c>
      <c r="AV120" s="845"/>
      <c r="AW120" s="845"/>
      <c r="AX120" s="845"/>
      <c r="AY120" s="846"/>
      <c r="AZ120" s="777" t="s">
        <v>211</v>
      </c>
      <c r="BA120" s="768"/>
      <c r="BB120" s="768"/>
      <c r="BC120" s="768"/>
      <c r="BD120" s="768"/>
      <c r="BE120" s="768"/>
      <c r="BF120" s="768"/>
      <c r="BG120" s="768"/>
      <c r="BH120" s="768"/>
      <c r="BI120" s="768"/>
      <c r="BJ120" s="768"/>
      <c r="BK120" s="768"/>
      <c r="BL120" s="768"/>
      <c r="BM120" s="768"/>
      <c r="BN120" s="768"/>
      <c r="BO120" s="768"/>
      <c r="BP120" s="769"/>
      <c r="BQ120" s="778">
        <v>2909719</v>
      </c>
      <c r="BR120" s="779"/>
      <c r="BS120" s="779"/>
      <c r="BT120" s="779"/>
      <c r="BU120" s="779"/>
      <c r="BV120" s="779">
        <v>3006282</v>
      </c>
      <c r="BW120" s="779"/>
      <c r="BX120" s="779"/>
      <c r="BY120" s="779"/>
      <c r="BZ120" s="779"/>
      <c r="CA120" s="779">
        <v>2822447</v>
      </c>
      <c r="CB120" s="779"/>
      <c r="CC120" s="779"/>
      <c r="CD120" s="779"/>
      <c r="CE120" s="779"/>
      <c r="CF120" s="780">
        <v>60.2</v>
      </c>
      <c r="CG120" s="781"/>
      <c r="CH120" s="781"/>
      <c r="CI120" s="781"/>
      <c r="CJ120" s="781"/>
      <c r="CK120" s="858" t="s">
        <v>266</v>
      </c>
      <c r="CL120" s="859"/>
      <c r="CM120" s="859"/>
      <c r="CN120" s="859"/>
      <c r="CO120" s="860"/>
      <c r="CP120" s="852" t="s">
        <v>352</v>
      </c>
      <c r="CQ120" s="853"/>
      <c r="CR120" s="853"/>
      <c r="CS120" s="853"/>
      <c r="CT120" s="853"/>
      <c r="CU120" s="853"/>
      <c r="CV120" s="853"/>
      <c r="CW120" s="853"/>
      <c r="CX120" s="853"/>
      <c r="CY120" s="853"/>
      <c r="CZ120" s="853"/>
      <c r="DA120" s="853"/>
      <c r="DB120" s="853"/>
      <c r="DC120" s="853"/>
      <c r="DD120" s="853"/>
      <c r="DE120" s="853"/>
      <c r="DF120" s="854"/>
      <c r="DG120" s="778" t="s">
        <v>197</v>
      </c>
      <c r="DH120" s="779"/>
      <c r="DI120" s="779"/>
      <c r="DJ120" s="779"/>
      <c r="DK120" s="779"/>
      <c r="DL120" s="779" t="s">
        <v>197</v>
      </c>
      <c r="DM120" s="779"/>
      <c r="DN120" s="779"/>
      <c r="DO120" s="779"/>
      <c r="DP120" s="779"/>
      <c r="DQ120" s="779">
        <v>1365826</v>
      </c>
      <c r="DR120" s="779"/>
      <c r="DS120" s="779"/>
      <c r="DT120" s="779"/>
      <c r="DU120" s="779"/>
      <c r="DV120" s="782">
        <v>29.1</v>
      </c>
      <c r="DW120" s="782"/>
      <c r="DX120" s="782"/>
      <c r="DY120" s="782"/>
      <c r="DZ120" s="783"/>
    </row>
    <row r="121" spans="1:130" s="48" customFormat="1" ht="26.25" customHeight="1" x14ac:dyDescent="0.2">
      <c r="A121" s="961"/>
      <c r="B121" s="841"/>
      <c r="C121" s="813" t="s">
        <v>132</v>
      </c>
      <c r="D121" s="814"/>
      <c r="E121" s="814"/>
      <c r="F121" s="814"/>
      <c r="G121" s="814"/>
      <c r="H121" s="814"/>
      <c r="I121" s="814"/>
      <c r="J121" s="814"/>
      <c r="K121" s="814"/>
      <c r="L121" s="814"/>
      <c r="M121" s="814"/>
      <c r="N121" s="814"/>
      <c r="O121" s="814"/>
      <c r="P121" s="814"/>
      <c r="Q121" s="814"/>
      <c r="R121" s="814"/>
      <c r="S121" s="814"/>
      <c r="T121" s="814"/>
      <c r="U121" s="814"/>
      <c r="V121" s="814"/>
      <c r="W121" s="814"/>
      <c r="X121" s="814"/>
      <c r="Y121" s="814"/>
      <c r="Z121" s="815"/>
      <c r="AA121" s="786" t="s">
        <v>197</v>
      </c>
      <c r="AB121" s="787"/>
      <c r="AC121" s="787"/>
      <c r="AD121" s="787"/>
      <c r="AE121" s="788"/>
      <c r="AF121" s="789" t="s">
        <v>197</v>
      </c>
      <c r="AG121" s="787"/>
      <c r="AH121" s="787"/>
      <c r="AI121" s="787"/>
      <c r="AJ121" s="788"/>
      <c r="AK121" s="789" t="s">
        <v>197</v>
      </c>
      <c r="AL121" s="787"/>
      <c r="AM121" s="787"/>
      <c r="AN121" s="787"/>
      <c r="AO121" s="788"/>
      <c r="AP121" s="790" t="s">
        <v>197</v>
      </c>
      <c r="AQ121" s="791"/>
      <c r="AR121" s="791"/>
      <c r="AS121" s="791"/>
      <c r="AT121" s="792"/>
      <c r="AU121" s="847"/>
      <c r="AV121" s="848"/>
      <c r="AW121" s="848"/>
      <c r="AX121" s="848"/>
      <c r="AY121" s="849"/>
      <c r="AZ121" s="793" t="s">
        <v>471</v>
      </c>
      <c r="BA121" s="794"/>
      <c r="BB121" s="794"/>
      <c r="BC121" s="794"/>
      <c r="BD121" s="794"/>
      <c r="BE121" s="794"/>
      <c r="BF121" s="794"/>
      <c r="BG121" s="794"/>
      <c r="BH121" s="794"/>
      <c r="BI121" s="794"/>
      <c r="BJ121" s="794"/>
      <c r="BK121" s="794"/>
      <c r="BL121" s="794"/>
      <c r="BM121" s="794"/>
      <c r="BN121" s="794"/>
      <c r="BO121" s="794"/>
      <c r="BP121" s="795"/>
      <c r="BQ121" s="796">
        <v>56138</v>
      </c>
      <c r="BR121" s="797"/>
      <c r="BS121" s="797"/>
      <c r="BT121" s="797"/>
      <c r="BU121" s="797"/>
      <c r="BV121" s="797">
        <v>44009</v>
      </c>
      <c r="BW121" s="797"/>
      <c r="BX121" s="797"/>
      <c r="BY121" s="797"/>
      <c r="BZ121" s="797"/>
      <c r="CA121" s="797">
        <v>27021</v>
      </c>
      <c r="CB121" s="797"/>
      <c r="CC121" s="797"/>
      <c r="CD121" s="797"/>
      <c r="CE121" s="797"/>
      <c r="CF121" s="798">
        <v>0.6</v>
      </c>
      <c r="CG121" s="799"/>
      <c r="CH121" s="799"/>
      <c r="CI121" s="799"/>
      <c r="CJ121" s="799"/>
      <c r="CK121" s="861"/>
      <c r="CL121" s="862"/>
      <c r="CM121" s="862"/>
      <c r="CN121" s="862"/>
      <c r="CO121" s="863"/>
      <c r="CP121" s="855" t="s">
        <v>460</v>
      </c>
      <c r="CQ121" s="856"/>
      <c r="CR121" s="856"/>
      <c r="CS121" s="856"/>
      <c r="CT121" s="856"/>
      <c r="CU121" s="856"/>
      <c r="CV121" s="856"/>
      <c r="CW121" s="856"/>
      <c r="CX121" s="856"/>
      <c r="CY121" s="856"/>
      <c r="CZ121" s="856"/>
      <c r="DA121" s="856"/>
      <c r="DB121" s="856"/>
      <c r="DC121" s="856"/>
      <c r="DD121" s="856"/>
      <c r="DE121" s="856"/>
      <c r="DF121" s="857"/>
      <c r="DG121" s="796">
        <v>214489</v>
      </c>
      <c r="DH121" s="797"/>
      <c r="DI121" s="797"/>
      <c r="DJ121" s="797"/>
      <c r="DK121" s="797"/>
      <c r="DL121" s="797">
        <v>227329</v>
      </c>
      <c r="DM121" s="797"/>
      <c r="DN121" s="797"/>
      <c r="DO121" s="797"/>
      <c r="DP121" s="797"/>
      <c r="DQ121" s="797">
        <v>212472</v>
      </c>
      <c r="DR121" s="797"/>
      <c r="DS121" s="797"/>
      <c r="DT121" s="797"/>
      <c r="DU121" s="797"/>
      <c r="DV121" s="800">
        <v>4.5</v>
      </c>
      <c r="DW121" s="800"/>
      <c r="DX121" s="800"/>
      <c r="DY121" s="800"/>
      <c r="DZ121" s="801"/>
    </row>
    <row r="122" spans="1:130" s="48" customFormat="1" ht="26.25" customHeight="1" x14ac:dyDescent="0.2">
      <c r="A122" s="961"/>
      <c r="B122" s="841"/>
      <c r="C122" s="793" t="s">
        <v>482</v>
      </c>
      <c r="D122" s="794"/>
      <c r="E122" s="794"/>
      <c r="F122" s="794"/>
      <c r="G122" s="794"/>
      <c r="H122" s="794"/>
      <c r="I122" s="794"/>
      <c r="J122" s="794"/>
      <c r="K122" s="794"/>
      <c r="L122" s="794"/>
      <c r="M122" s="794"/>
      <c r="N122" s="794"/>
      <c r="O122" s="794"/>
      <c r="P122" s="794"/>
      <c r="Q122" s="794"/>
      <c r="R122" s="794"/>
      <c r="S122" s="794"/>
      <c r="T122" s="794"/>
      <c r="U122" s="794"/>
      <c r="V122" s="794"/>
      <c r="W122" s="794"/>
      <c r="X122" s="794"/>
      <c r="Y122" s="794"/>
      <c r="Z122" s="795"/>
      <c r="AA122" s="786" t="s">
        <v>197</v>
      </c>
      <c r="AB122" s="787"/>
      <c r="AC122" s="787"/>
      <c r="AD122" s="787"/>
      <c r="AE122" s="788"/>
      <c r="AF122" s="789" t="s">
        <v>197</v>
      </c>
      <c r="AG122" s="787"/>
      <c r="AH122" s="787"/>
      <c r="AI122" s="787"/>
      <c r="AJ122" s="788"/>
      <c r="AK122" s="789" t="s">
        <v>197</v>
      </c>
      <c r="AL122" s="787"/>
      <c r="AM122" s="787"/>
      <c r="AN122" s="787"/>
      <c r="AO122" s="788"/>
      <c r="AP122" s="790" t="s">
        <v>197</v>
      </c>
      <c r="AQ122" s="791"/>
      <c r="AR122" s="791"/>
      <c r="AS122" s="791"/>
      <c r="AT122" s="792"/>
      <c r="AU122" s="847"/>
      <c r="AV122" s="848"/>
      <c r="AW122" s="848"/>
      <c r="AX122" s="848"/>
      <c r="AY122" s="849"/>
      <c r="AZ122" s="816" t="s">
        <v>299</v>
      </c>
      <c r="BA122" s="817"/>
      <c r="BB122" s="817"/>
      <c r="BC122" s="817"/>
      <c r="BD122" s="817"/>
      <c r="BE122" s="817"/>
      <c r="BF122" s="817"/>
      <c r="BG122" s="817"/>
      <c r="BH122" s="817"/>
      <c r="BI122" s="817"/>
      <c r="BJ122" s="817"/>
      <c r="BK122" s="817"/>
      <c r="BL122" s="817"/>
      <c r="BM122" s="817"/>
      <c r="BN122" s="817"/>
      <c r="BO122" s="817"/>
      <c r="BP122" s="818"/>
      <c r="BQ122" s="819">
        <v>7213212</v>
      </c>
      <c r="BR122" s="820"/>
      <c r="BS122" s="820"/>
      <c r="BT122" s="820"/>
      <c r="BU122" s="820"/>
      <c r="BV122" s="820">
        <v>7196944</v>
      </c>
      <c r="BW122" s="820"/>
      <c r="BX122" s="820"/>
      <c r="BY122" s="820"/>
      <c r="BZ122" s="820"/>
      <c r="CA122" s="820">
        <v>6974787</v>
      </c>
      <c r="CB122" s="820"/>
      <c r="CC122" s="820"/>
      <c r="CD122" s="820"/>
      <c r="CE122" s="820"/>
      <c r="CF122" s="866">
        <v>148.80000000000001</v>
      </c>
      <c r="CG122" s="867"/>
      <c r="CH122" s="867"/>
      <c r="CI122" s="867"/>
      <c r="CJ122" s="867"/>
      <c r="CK122" s="861"/>
      <c r="CL122" s="862"/>
      <c r="CM122" s="862"/>
      <c r="CN122" s="862"/>
      <c r="CO122" s="863"/>
      <c r="CP122" s="855" t="s">
        <v>222</v>
      </c>
      <c r="CQ122" s="856"/>
      <c r="CR122" s="856"/>
      <c r="CS122" s="856"/>
      <c r="CT122" s="856"/>
      <c r="CU122" s="856"/>
      <c r="CV122" s="856"/>
      <c r="CW122" s="856"/>
      <c r="CX122" s="856"/>
      <c r="CY122" s="856"/>
      <c r="CZ122" s="856"/>
      <c r="DA122" s="856"/>
      <c r="DB122" s="856"/>
      <c r="DC122" s="856"/>
      <c r="DD122" s="856"/>
      <c r="DE122" s="856"/>
      <c r="DF122" s="857"/>
      <c r="DG122" s="796" t="s">
        <v>197</v>
      </c>
      <c r="DH122" s="797"/>
      <c r="DI122" s="797"/>
      <c r="DJ122" s="797"/>
      <c r="DK122" s="797"/>
      <c r="DL122" s="797" t="s">
        <v>197</v>
      </c>
      <c r="DM122" s="797"/>
      <c r="DN122" s="797"/>
      <c r="DO122" s="797"/>
      <c r="DP122" s="797"/>
      <c r="DQ122" s="797" t="s">
        <v>197</v>
      </c>
      <c r="DR122" s="797"/>
      <c r="DS122" s="797"/>
      <c r="DT122" s="797"/>
      <c r="DU122" s="797"/>
      <c r="DV122" s="800" t="s">
        <v>197</v>
      </c>
      <c r="DW122" s="800"/>
      <c r="DX122" s="800"/>
      <c r="DY122" s="800"/>
      <c r="DZ122" s="801"/>
    </row>
    <row r="123" spans="1:130" s="48" customFormat="1" ht="26.25" customHeight="1" x14ac:dyDescent="0.2">
      <c r="A123" s="961"/>
      <c r="B123" s="841"/>
      <c r="C123" s="793" t="s">
        <v>11</v>
      </c>
      <c r="D123" s="794"/>
      <c r="E123" s="794"/>
      <c r="F123" s="794"/>
      <c r="G123" s="794"/>
      <c r="H123" s="794"/>
      <c r="I123" s="794"/>
      <c r="J123" s="794"/>
      <c r="K123" s="794"/>
      <c r="L123" s="794"/>
      <c r="M123" s="794"/>
      <c r="N123" s="794"/>
      <c r="O123" s="794"/>
      <c r="P123" s="794"/>
      <c r="Q123" s="794"/>
      <c r="R123" s="794"/>
      <c r="S123" s="794"/>
      <c r="T123" s="794"/>
      <c r="U123" s="794"/>
      <c r="V123" s="794"/>
      <c r="W123" s="794"/>
      <c r="X123" s="794"/>
      <c r="Y123" s="794"/>
      <c r="Z123" s="795"/>
      <c r="AA123" s="786" t="s">
        <v>197</v>
      </c>
      <c r="AB123" s="787"/>
      <c r="AC123" s="787"/>
      <c r="AD123" s="787"/>
      <c r="AE123" s="788"/>
      <c r="AF123" s="789" t="s">
        <v>197</v>
      </c>
      <c r="AG123" s="787"/>
      <c r="AH123" s="787"/>
      <c r="AI123" s="787"/>
      <c r="AJ123" s="788"/>
      <c r="AK123" s="789" t="s">
        <v>197</v>
      </c>
      <c r="AL123" s="787"/>
      <c r="AM123" s="787"/>
      <c r="AN123" s="787"/>
      <c r="AO123" s="788"/>
      <c r="AP123" s="790" t="s">
        <v>197</v>
      </c>
      <c r="AQ123" s="791"/>
      <c r="AR123" s="791"/>
      <c r="AS123" s="791"/>
      <c r="AT123" s="792"/>
      <c r="AU123" s="850"/>
      <c r="AV123" s="851"/>
      <c r="AW123" s="851"/>
      <c r="AX123" s="851"/>
      <c r="AY123" s="851"/>
      <c r="AZ123" s="69" t="s">
        <v>270</v>
      </c>
      <c r="BA123" s="69"/>
      <c r="BB123" s="69"/>
      <c r="BC123" s="69"/>
      <c r="BD123" s="69"/>
      <c r="BE123" s="69"/>
      <c r="BF123" s="69"/>
      <c r="BG123" s="69"/>
      <c r="BH123" s="69"/>
      <c r="BI123" s="69"/>
      <c r="BJ123" s="69"/>
      <c r="BK123" s="69"/>
      <c r="BL123" s="69"/>
      <c r="BM123" s="69"/>
      <c r="BN123" s="69"/>
      <c r="BO123" s="805" t="s">
        <v>487</v>
      </c>
      <c r="BP123" s="821"/>
      <c r="BQ123" s="868">
        <v>10179069</v>
      </c>
      <c r="BR123" s="869"/>
      <c r="BS123" s="869"/>
      <c r="BT123" s="869"/>
      <c r="BU123" s="869"/>
      <c r="BV123" s="869">
        <v>10247235</v>
      </c>
      <c r="BW123" s="869"/>
      <c r="BX123" s="869"/>
      <c r="BY123" s="869"/>
      <c r="BZ123" s="869"/>
      <c r="CA123" s="869">
        <v>9824255</v>
      </c>
      <c r="CB123" s="869"/>
      <c r="CC123" s="869"/>
      <c r="CD123" s="869"/>
      <c r="CE123" s="869"/>
      <c r="CF123" s="822"/>
      <c r="CG123" s="823"/>
      <c r="CH123" s="823"/>
      <c r="CI123" s="823"/>
      <c r="CJ123" s="824"/>
      <c r="CK123" s="861"/>
      <c r="CL123" s="862"/>
      <c r="CM123" s="862"/>
      <c r="CN123" s="862"/>
      <c r="CO123" s="863"/>
      <c r="CP123" s="855" t="s">
        <v>459</v>
      </c>
      <c r="CQ123" s="856"/>
      <c r="CR123" s="856"/>
      <c r="CS123" s="856"/>
      <c r="CT123" s="856"/>
      <c r="CU123" s="856"/>
      <c r="CV123" s="856"/>
      <c r="CW123" s="856"/>
      <c r="CX123" s="856"/>
      <c r="CY123" s="856"/>
      <c r="CZ123" s="856"/>
      <c r="DA123" s="856"/>
      <c r="DB123" s="856"/>
      <c r="DC123" s="856"/>
      <c r="DD123" s="856"/>
      <c r="DE123" s="856"/>
      <c r="DF123" s="857"/>
      <c r="DG123" s="786" t="s">
        <v>197</v>
      </c>
      <c r="DH123" s="787"/>
      <c r="DI123" s="787"/>
      <c r="DJ123" s="787"/>
      <c r="DK123" s="788"/>
      <c r="DL123" s="789" t="s">
        <v>197</v>
      </c>
      <c r="DM123" s="787"/>
      <c r="DN123" s="787"/>
      <c r="DO123" s="787"/>
      <c r="DP123" s="788"/>
      <c r="DQ123" s="789" t="s">
        <v>197</v>
      </c>
      <c r="DR123" s="787"/>
      <c r="DS123" s="787"/>
      <c r="DT123" s="787"/>
      <c r="DU123" s="788"/>
      <c r="DV123" s="790" t="s">
        <v>197</v>
      </c>
      <c r="DW123" s="791"/>
      <c r="DX123" s="791"/>
      <c r="DY123" s="791"/>
      <c r="DZ123" s="792"/>
    </row>
    <row r="124" spans="1:130" s="48" customFormat="1" ht="26.25" customHeight="1" x14ac:dyDescent="0.2">
      <c r="A124" s="961"/>
      <c r="B124" s="841"/>
      <c r="C124" s="793" t="s">
        <v>339</v>
      </c>
      <c r="D124" s="794"/>
      <c r="E124" s="794"/>
      <c r="F124" s="794"/>
      <c r="G124" s="794"/>
      <c r="H124" s="794"/>
      <c r="I124" s="794"/>
      <c r="J124" s="794"/>
      <c r="K124" s="794"/>
      <c r="L124" s="794"/>
      <c r="M124" s="794"/>
      <c r="N124" s="794"/>
      <c r="O124" s="794"/>
      <c r="P124" s="794"/>
      <c r="Q124" s="794"/>
      <c r="R124" s="794"/>
      <c r="S124" s="794"/>
      <c r="T124" s="794"/>
      <c r="U124" s="794"/>
      <c r="V124" s="794"/>
      <c r="W124" s="794"/>
      <c r="X124" s="794"/>
      <c r="Y124" s="794"/>
      <c r="Z124" s="795"/>
      <c r="AA124" s="786" t="s">
        <v>197</v>
      </c>
      <c r="AB124" s="787"/>
      <c r="AC124" s="787"/>
      <c r="AD124" s="787"/>
      <c r="AE124" s="788"/>
      <c r="AF124" s="789" t="s">
        <v>197</v>
      </c>
      <c r="AG124" s="787"/>
      <c r="AH124" s="787"/>
      <c r="AI124" s="787"/>
      <c r="AJ124" s="788"/>
      <c r="AK124" s="789" t="s">
        <v>197</v>
      </c>
      <c r="AL124" s="787"/>
      <c r="AM124" s="787"/>
      <c r="AN124" s="787"/>
      <c r="AO124" s="788"/>
      <c r="AP124" s="790" t="s">
        <v>197</v>
      </c>
      <c r="AQ124" s="791"/>
      <c r="AR124" s="791"/>
      <c r="AS124" s="791"/>
      <c r="AT124" s="792"/>
      <c r="AU124" s="874" t="s">
        <v>488</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14.1</v>
      </c>
      <c r="BR124" s="878"/>
      <c r="BS124" s="878"/>
      <c r="BT124" s="878"/>
      <c r="BU124" s="878"/>
      <c r="BV124" s="878">
        <v>10.5</v>
      </c>
      <c r="BW124" s="878"/>
      <c r="BX124" s="878"/>
      <c r="BY124" s="878"/>
      <c r="BZ124" s="878"/>
      <c r="CA124" s="878">
        <v>14.9</v>
      </c>
      <c r="CB124" s="878"/>
      <c r="CC124" s="878"/>
      <c r="CD124" s="878"/>
      <c r="CE124" s="878"/>
      <c r="CF124" s="879"/>
      <c r="CG124" s="880"/>
      <c r="CH124" s="880"/>
      <c r="CI124" s="880"/>
      <c r="CJ124" s="881"/>
      <c r="CK124" s="864"/>
      <c r="CL124" s="864"/>
      <c r="CM124" s="864"/>
      <c r="CN124" s="864"/>
      <c r="CO124" s="865"/>
      <c r="CP124" s="855" t="s">
        <v>489</v>
      </c>
      <c r="CQ124" s="856"/>
      <c r="CR124" s="856"/>
      <c r="CS124" s="856"/>
      <c r="CT124" s="856"/>
      <c r="CU124" s="856"/>
      <c r="CV124" s="856"/>
      <c r="CW124" s="856"/>
      <c r="CX124" s="856"/>
      <c r="CY124" s="856"/>
      <c r="CZ124" s="856"/>
      <c r="DA124" s="856"/>
      <c r="DB124" s="856"/>
      <c r="DC124" s="856"/>
      <c r="DD124" s="856"/>
      <c r="DE124" s="856"/>
      <c r="DF124" s="857"/>
      <c r="DG124" s="825">
        <v>1614894</v>
      </c>
      <c r="DH124" s="826"/>
      <c r="DI124" s="826"/>
      <c r="DJ124" s="826"/>
      <c r="DK124" s="827"/>
      <c r="DL124" s="828">
        <v>1508771</v>
      </c>
      <c r="DM124" s="826"/>
      <c r="DN124" s="826"/>
      <c r="DO124" s="826"/>
      <c r="DP124" s="827"/>
      <c r="DQ124" s="828" t="s">
        <v>197</v>
      </c>
      <c r="DR124" s="826"/>
      <c r="DS124" s="826"/>
      <c r="DT124" s="826"/>
      <c r="DU124" s="827"/>
      <c r="DV124" s="829" t="s">
        <v>197</v>
      </c>
      <c r="DW124" s="830"/>
      <c r="DX124" s="830"/>
      <c r="DY124" s="830"/>
      <c r="DZ124" s="831"/>
    </row>
    <row r="125" spans="1:130" s="48" customFormat="1" ht="26.25" customHeight="1" x14ac:dyDescent="0.2">
      <c r="A125" s="961"/>
      <c r="B125" s="841"/>
      <c r="C125" s="793" t="s">
        <v>485</v>
      </c>
      <c r="D125" s="794"/>
      <c r="E125" s="794"/>
      <c r="F125" s="794"/>
      <c r="G125" s="794"/>
      <c r="H125" s="794"/>
      <c r="I125" s="794"/>
      <c r="J125" s="794"/>
      <c r="K125" s="794"/>
      <c r="L125" s="794"/>
      <c r="M125" s="794"/>
      <c r="N125" s="794"/>
      <c r="O125" s="794"/>
      <c r="P125" s="794"/>
      <c r="Q125" s="794"/>
      <c r="R125" s="794"/>
      <c r="S125" s="794"/>
      <c r="T125" s="794"/>
      <c r="U125" s="794"/>
      <c r="V125" s="794"/>
      <c r="W125" s="794"/>
      <c r="X125" s="794"/>
      <c r="Y125" s="794"/>
      <c r="Z125" s="795"/>
      <c r="AA125" s="786" t="s">
        <v>197</v>
      </c>
      <c r="AB125" s="787"/>
      <c r="AC125" s="787"/>
      <c r="AD125" s="787"/>
      <c r="AE125" s="788"/>
      <c r="AF125" s="789" t="s">
        <v>197</v>
      </c>
      <c r="AG125" s="787"/>
      <c r="AH125" s="787"/>
      <c r="AI125" s="787"/>
      <c r="AJ125" s="788"/>
      <c r="AK125" s="789" t="s">
        <v>197</v>
      </c>
      <c r="AL125" s="787"/>
      <c r="AM125" s="787"/>
      <c r="AN125" s="787"/>
      <c r="AO125" s="788"/>
      <c r="AP125" s="790" t="s">
        <v>197</v>
      </c>
      <c r="AQ125" s="791"/>
      <c r="AR125" s="791"/>
      <c r="AS125" s="791"/>
      <c r="AT125" s="792"/>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899" t="s">
        <v>492</v>
      </c>
      <c r="CL125" s="859"/>
      <c r="CM125" s="859"/>
      <c r="CN125" s="859"/>
      <c r="CO125" s="860"/>
      <c r="CP125" s="777" t="s">
        <v>137</v>
      </c>
      <c r="CQ125" s="768"/>
      <c r="CR125" s="768"/>
      <c r="CS125" s="768"/>
      <c r="CT125" s="768"/>
      <c r="CU125" s="768"/>
      <c r="CV125" s="768"/>
      <c r="CW125" s="768"/>
      <c r="CX125" s="768"/>
      <c r="CY125" s="768"/>
      <c r="CZ125" s="768"/>
      <c r="DA125" s="768"/>
      <c r="DB125" s="768"/>
      <c r="DC125" s="768"/>
      <c r="DD125" s="768"/>
      <c r="DE125" s="768"/>
      <c r="DF125" s="769"/>
      <c r="DG125" s="778" t="s">
        <v>197</v>
      </c>
      <c r="DH125" s="779"/>
      <c r="DI125" s="779"/>
      <c r="DJ125" s="779"/>
      <c r="DK125" s="779"/>
      <c r="DL125" s="779" t="s">
        <v>197</v>
      </c>
      <c r="DM125" s="779"/>
      <c r="DN125" s="779"/>
      <c r="DO125" s="779"/>
      <c r="DP125" s="779"/>
      <c r="DQ125" s="779" t="s">
        <v>197</v>
      </c>
      <c r="DR125" s="779"/>
      <c r="DS125" s="779"/>
      <c r="DT125" s="779"/>
      <c r="DU125" s="779"/>
      <c r="DV125" s="782" t="s">
        <v>197</v>
      </c>
      <c r="DW125" s="782"/>
      <c r="DX125" s="782"/>
      <c r="DY125" s="782"/>
      <c r="DZ125" s="783"/>
    </row>
    <row r="126" spans="1:130" s="48" customFormat="1" ht="26.25" customHeight="1" x14ac:dyDescent="0.2">
      <c r="A126" s="961"/>
      <c r="B126" s="841"/>
      <c r="C126" s="793" t="s">
        <v>486</v>
      </c>
      <c r="D126" s="794"/>
      <c r="E126" s="794"/>
      <c r="F126" s="794"/>
      <c r="G126" s="794"/>
      <c r="H126" s="794"/>
      <c r="I126" s="794"/>
      <c r="J126" s="794"/>
      <c r="K126" s="794"/>
      <c r="L126" s="794"/>
      <c r="M126" s="794"/>
      <c r="N126" s="794"/>
      <c r="O126" s="794"/>
      <c r="P126" s="794"/>
      <c r="Q126" s="794"/>
      <c r="R126" s="794"/>
      <c r="S126" s="794"/>
      <c r="T126" s="794"/>
      <c r="U126" s="794"/>
      <c r="V126" s="794"/>
      <c r="W126" s="794"/>
      <c r="X126" s="794"/>
      <c r="Y126" s="794"/>
      <c r="Z126" s="795"/>
      <c r="AA126" s="786" t="s">
        <v>197</v>
      </c>
      <c r="AB126" s="787"/>
      <c r="AC126" s="787"/>
      <c r="AD126" s="787"/>
      <c r="AE126" s="788"/>
      <c r="AF126" s="789" t="s">
        <v>197</v>
      </c>
      <c r="AG126" s="787"/>
      <c r="AH126" s="787"/>
      <c r="AI126" s="787"/>
      <c r="AJ126" s="788"/>
      <c r="AK126" s="789" t="s">
        <v>197</v>
      </c>
      <c r="AL126" s="787"/>
      <c r="AM126" s="787"/>
      <c r="AN126" s="787"/>
      <c r="AO126" s="788"/>
      <c r="AP126" s="790" t="s">
        <v>197</v>
      </c>
      <c r="AQ126" s="791"/>
      <c r="AR126" s="791"/>
      <c r="AS126" s="791"/>
      <c r="AT126" s="792"/>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00"/>
      <c r="CL126" s="862"/>
      <c r="CM126" s="862"/>
      <c r="CN126" s="862"/>
      <c r="CO126" s="863"/>
      <c r="CP126" s="793" t="s">
        <v>418</v>
      </c>
      <c r="CQ126" s="794"/>
      <c r="CR126" s="794"/>
      <c r="CS126" s="794"/>
      <c r="CT126" s="794"/>
      <c r="CU126" s="794"/>
      <c r="CV126" s="794"/>
      <c r="CW126" s="794"/>
      <c r="CX126" s="794"/>
      <c r="CY126" s="794"/>
      <c r="CZ126" s="794"/>
      <c r="DA126" s="794"/>
      <c r="DB126" s="794"/>
      <c r="DC126" s="794"/>
      <c r="DD126" s="794"/>
      <c r="DE126" s="794"/>
      <c r="DF126" s="795"/>
      <c r="DG126" s="796" t="s">
        <v>197</v>
      </c>
      <c r="DH126" s="797"/>
      <c r="DI126" s="797"/>
      <c r="DJ126" s="797"/>
      <c r="DK126" s="797"/>
      <c r="DL126" s="797" t="s">
        <v>197</v>
      </c>
      <c r="DM126" s="797"/>
      <c r="DN126" s="797"/>
      <c r="DO126" s="797"/>
      <c r="DP126" s="797"/>
      <c r="DQ126" s="797" t="s">
        <v>197</v>
      </c>
      <c r="DR126" s="797"/>
      <c r="DS126" s="797"/>
      <c r="DT126" s="797"/>
      <c r="DU126" s="797"/>
      <c r="DV126" s="800" t="s">
        <v>197</v>
      </c>
      <c r="DW126" s="800"/>
      <c r="DX126" s="800"/>
      <c r="DY126" s="800"/>
      <c r="DZ126" s="801"/>
    </row>
    <row r="127" spans="1:130" s="48" customFormat="1" ht="26.25" customHeight="1" x14ac:dyDescent="0.2">
      <c r="A127" s="962"/>
      <c r="B127" s="843"/>
      <c r="C127" s="816" t="s">
        <v>74</v>
      </c>
      <c r="D127" s="817"/>
      <c r="E127" s="817"/>
      <c r="F127" s="817"/>
      <c r="G127" s="817"/>
      <c r="H127" s="817"/>
      <c r="I127" s="817"/>
      <c r="J127" s="817"/>
      <c r="K127" s="817"/>
      <c r="L127" s="817"/>
      <c r="M127" s="817"/>
      <c r="N127" s="817"/>
      <c r="O127" s="817"/>
      <c r="P127" s="817"/>
      <c r="Q127" s="817"/>
      <c r="R127" s="817"/>
      <c r="S127" s="817"/>
      <c r="T127" s="817"/>
      <c r="U127" s="817"/>
      <c r="V127" s="817"/>
      <c r="W127" s="817"/>
      <c r="X127" s="817"/>
      <c r="Y127" s="817"/>
      <c r="Z127" s="818"/>
      <c r="AA127" s="786">
        <v>1666</v>
      </c>
      <c r="AB127" s="787"/>
      <c r="AC127" s="787"/>
      <c r="AD127" s="787"/>
      <c r="AE127" s="788"/>
      <c r="AF127" s="789">
        <v>1452</v>
      </c>
      <c r="AG127" s="787"/>
      <c r="AH127" s="787"/>
      <c r="AI127" s="787"/>
      <c r="AJ127" s="788"/>
      <c r="AK127" s="789">
        <v>1245</v>
      </c>
      <c r="AL127" s="787"/>
      <c r="AM127" s="787"/>
      <c r="AN127" s="787"/>
      <c r="AO127" s="788"/>
      <c r="AP127" s="790">
        <v>0</v>
      </c>
      <c r="AQ127" s="791"/>
      <c r="AR127" s="791"/>
      <c r="AS127" s="791"/>
      <c r="AT127" s="792"/>
      <c r="AU127" s="56"/>
      <c r="AV127" s="56"/>
      <c r="AW127" s="56"/>
      <c r="AX127" s="904" t="s">
        <v>493</v>
      </c>
      <c r="AY127" s="871"/>
      <c r="AZ127" s="871"/>
      <c r="BA127" s="871"/>
      <c r="BB127" s="871"/>
      <c r="BC127" s="871"/>
      <c r="BD127" s="871"/>
      <c r="BE127" s="872"/>
      <c r="BF127" s="870" t="s">
        <v>235</v>
      </c>
      <c r="BG127" s="871"/>
      <c r="BH127" s="871"/>
      <c r="BI127" s="871"/>
      <c r="BJ127" s="871"/>
      <c r="BK127" s="871"/>
      <c r="BL127" s="872"/>
      <c r="BM127" s="870" t="s">
        <v>419</v>
      </c>
      <c r="BN127" s="871"/>
      <c r="BO127" s="871"/>
      <c r="BP127" s="871"/>
      <c r="BQ127" s="871"/>
      <c r="BR127" s="871"/>
      <c r="BS127" s="872"/>
      <c r="BT127" s="870" t="s">
        <v>409</v>
      </c>
      <c r="BU127" s="871"/>
      <c r="BV127" s="871"/>
      <c r="BW127" s="871"/>
      <c r="BX127" s="871"/>
      <c r="BY127" s="871"/>
      <c r="BZ127" s="873"/>
      <c r="CA127" s="56"/>
      <c r="CB127" s="56"/>
      <c r="CC127" s="56"/>
      <c r="CD127" s="74"/>
      <c r="CE127" s="74"/>
      <c r="CF127" s="74"/>
      <c r="CG127" s="56"/>
      <c r="CH127" s="56"/>
      <c r="CI127" s="56"/>
      <c r="CJ127" s="75"/>
      <c r="CK127" s="900"/>
      <c r="CL127" s="862"/>
      <c r="CM127" s="862"/>
      <c r="CN127" s="862"/>
      <c r="CO127" s="863"/>
      <c r="CP127" s="793" t="s">
        <v>447</v>
      </c>
      <c r="CQ127" s="794"/>
      <c r="CR127" s="794"/>
      <c r="CS127" s="794"/>
      <c r="CT127" s="794"/>
      <c r="CU127" s="794"/>
      <c r="CV127" s="794"/>
      <c r="CW127" s="794"/>
      <c r="CX127" s="794"/>
      <c r="CY127" s="794"/>
      <c r="CZ127" s="794"/>
      <c r="DA127" s="794"/>
      <c r="DB127" s="794"/>
      <c r="DC127" s="794"/>
      <c r="DD127" s="794"/>
      <c r="DE127" s="794"/>
      <c r="DF127" s="795"/>
      <c r="DG127" s="796" t="s">
        <v>197</v>
      </c>
      <c r="DH127" s="797"/>
      <c r="DI127" s="797"/>
      <c r="DJ127" s="797"/>
      <c r="DK127" s="797"/>
      <c r="DL127" s="797" t="s">
        <v>197</v>
      </c>
      <c r="DM127" s="797"/>
      <c r="DN127" s="797"/>
      <c r="DO127" s="797"/>
      <c r="DP127" s="797"/>
      <c r="DQ127" s="797" t="s">
        <v>197</v>
      </c>
      <c r="DR127" s="797"/>
      <c r="DS127" s="797"/>
      <c r="DT127" s="797"/>
      <c r="DU127" s="797"/>
      <c r="DV127" s="800" t="s">
        <v>197</v>
      </c>
      <c r="DW127" s="800"/>
      <c r="DX127" s="800"/>
      <c r="DY127" s="800"/>
      <c r="DZ127" s="801"/>
    </row>
    <row r="128" spans="1:130" s="48" customFormat="1" ht="26.25" customHeight="1" x14ac:dyDescent="0.2">
      <c r="A128" s="924" t="s">
        <v>494</v>
      </c>
      <c r="B128" s="925"/>
      <c r="C128" s="925"/>
      <c r="D128" s="925"/>
      <c r="E128" s="925"/>
      <c r="F128" s="925"/>
      <c r="G128" s="925"/>
      <c r="H128" s="925"/>
      <c r="I128" s="925"/>
      <c r="J128" s="925"/>
      <c r="K128" s="925"/>
      <c r="L128" s="925"/>
      <c r="M128" s="925"/>
      <c r="N128" s="925"/>
      <c r="O128" s="925"/>
      <c r="P128" s="925"/>
      <c r="Q128" s="925"/>
      <c r="R128" s="925"/>
      <c r="S128" s="925"/>
      <c r="T128" s="925"/>
      <c r="U128" s="925"/>
      <c r="V128" s="925"/>
      <c r="W128" s="926" t="s">
        <v>4</v>
      </c>
      <c r="X128" s="926"/>
      <c r="Y128" s="926"/>
      <c r="Z128" s="927"/>
      <c r="AA128" s="770">
        <v>10634</v>
      </c>
      <c r="AB128" s="771"/>
      <c r="AC128" s="771"/>
      <c r="AD128" s="771"/>
      <c r="AE128" s="772"/>
      <c r="AF128" s="773">
        <v>12619</v>
      </c>
      <c r="AG128" s="771"/>
      <c r="AH128" s="771"/>
      <c r="AI128" s="771"/>
      <c r="AJ128" s="772"/>
      <c r="AK128" s="773">
        <v>18748</v>
      </c>
      <c r="AL128" s="771"/>
      <c r="AM128" s="771"/>
      <c r="AN128" s="771"/>
      <c r="AO128" s="772"/>
      <c r="AP128" s="928"/>
      <c r="AQ128" s="929"/>
      <c r="AR128" s="929"/>
      <c r="AS128" s="929"/>
      <c r="AT128" s="930"/>
      <c r="AU128" s="56"/>
      <c r="AV128" s="56"/>
      <c r="AW128" s="56"/>
      <c r="AX128" s="767" t="s">
        <v>307</v>
      </c>
      <c r="AY128" s="768"/>
      <c r="AZ128" s="768"/>
      <c r="BA128" s="768"/>
      <c r="BB128" s="768"/>
      <c r="BC128" s="768"/>
      <c r="BD128" s="768"/>
      <c r="BE128" s="769"/>
      <c r="BF128" s="931" t="s">
        <v>197</v>
      </c>
      <c r="BG128" s="932"/>
      <c r="BH128" s="932"/>
      <c r="BI128" s="932"/>
      <c r="BJ128" s="932"/>
      <c r="BK128" s="932"/>
      <c r="BL128" s="933"/>
      <c r="BM128" s="931">
        <v>14.76</v>
      </c>
      <c r="BN128" s="932"/>
      <c r="BO128" s="932"/>
      <c r="BP128" s="932"/>
      <c r="BQ128" s="932"/>
      <c r="BR128" s="932"/>
      <c r="BS128" s="933"/>
      <c r="BT128" s="931">
        <v>20</v>
      </c>
      <c r="BU128" s="932"/>
      <c r="BV128" s="932"/>
      <c r="BW128" s="932"/>
      <c r="BX128" s="932"/>
      <c r="BY128" s="932"/>
      <c r="BZ128" s="934"/>
      <c r="CA128" s="74"/>
      <c r="CB128" s="74"/>
      <c r="CC128" s="74"/>
      <c r="CD128" s="74"/>
      <c r="CE128" s="74"/>
      <c r="CF128" s="74"/>
      <c r="CG128" s="56"/>
      <c r="CH128" s="56"/>
      <c r="CI128" s="56"/>
      <c r="CJ128" s="75"/>
      <c r="CK128" s="901"/>
      <c r="CL128" s="902"/>
      <c r="CM128" s="902"/>
      <c r="CN128" s="902"/>
      <c r="CO128" s="903"/>
      <c r="CP128" s="882" t="s">
        <v>401</v>
      </c>
      <c r="CQ128" s="641"/>
      <c r="CR128" s="641"/>
      <c r="CS128" s="641"/>
      <c r="CT128" s="641"/>
      <c r="CU128" s="641"/>
      <c r="CV128" s="641"/>
      <c r="CW128" s="641"/>
      <c r="CX128" s="641"/>
      <c r="CY128" s="641"/>
      <c r="CZ128" s="641"/>
      <c r="DA128" s="641"/>
      <c r="DB128" s="641"/>
      <c r="DC128" s="641"/>
      <c r="DD128" s="641"/>
      <c r="DE128" s="641"/>
      <c r="DF128" s="883"/>
      <c r="DG128" s="884" t="s">
        <v>197</v>
      </c>
      <c r="DH128" s="885"/>
      <c r="DI128" s="885"/>
      <c r="DJ128" s="885"/>
      <c r="DK128" s="885"/>
      <c r="DL128" s="885" t="s">
        <v>197</v>
      </c>
      <c r="DM128" s="885"/>
      <c r="DN128" s="885"/>
      <c r="DO128" s="885"/>
      <c r="DP128" s="885"/>
      <c r="DQ128" s="885" t="s">
        <v>197</v>
      </c>
      <c r="DR128" s="885"/>
      <c r="DS128" s="885"/>
      <c r="DT128" s="885"/>
      <c r="DU128" s="885"/>
      <c r="DV128" s="886" t="s">
        <v>197</v>
      </c>
      <c r="DW128" s="886"/>
      <c r="DX128" s="886"/>
      <c r="DY128" s="886"/>
      <c r="DZ128" s="887"/>
    </row>
    <row r="129" spans="1:131" s="48" customFormat="1" ht="26.25" customHeight="1" x14ac:dyDescent="0.2">
      <c r="A129" s="784" t="s">
        <v>135</v>
      </c>
      <c r="B129" s="757"/>
      <c r="C129" s="757"/>
      <c r="D129" s="757"/>
      <c r="E129" s="757"/>
      <c r="F129" s="757"/>
      <c r="G129" s="757"/>
      <c r="H129" s="757"/>
      <c r="I129" s="757"/>
      <c r="J129" s="757"/>
      <c r="K129" s="757"/>
      <c r="L129" s="757"/>
      <c r="M129" s="757"/>
      <c r="N129" s="757"/>
      <c r="O129" s="757"/>
      <c r="P129" s="757"/>
      <c r="Q129" s="757"/>
      <c r="R129" s="757"/>
      <c r="S129" s="757"/>
      <c r="T129" s="757"/>
      <c r="U129" s="757"/>
      <c r="V129" s="757"/>
      <c r="W129" s="888" t="s">
        <v>233</v>
      </c>
      <c r="X129" s="889"/>
      <c r="Y129" s="889"/>
      <c r="Z129" s="890"/>
      <c r="AA129" s="786">
        <v>5370252</v>
      </c>
      <c r="AB129" s="787"/>
      <c r="AC129" s="787"/>
      <c r="AD129" s="787"/>
      <c r="AE129" s="788"/>
      <c r="AF129" s="789">
        <v>5313091</v>
      </c>
      <c r="AG129" s="787"/>
      <c r="AH129" s="787"/>
      <c r="AI129" s="787"/>
      <c r="AJ129" s="788"/>
      <c r="AK129" s="789">
        <v>5394301</v>
      </c>
      <c r="AL129" s="787"/>
      <c r="AM129" s="787"/>
      <c r="AN129" s="787"/>
      <c r="AO129" s="788"/>
      <c r="AP129" s="891"/>
      <c r="AQ129" s="892"/>
      <c r="AR129" s="892"/>
      <c r="AS129" s="892"/>
      <c r="AT129" s="893"/>
      <c r="AU129" s="67"/>
      <c r="AV129" s="67"/>
      <c r="AW129" s="67"/>
      <c r="AX129" s="894" t="s">
        <v>113</v>
      </c>
      <c r="AY129" s="794"/>
      <c r="AZ129" s="794"/>
      <c r="BA129" s="794"/>
      <c r="BB129" s="794"/>
      <c r="BC129" s="794"/>
      <c r="BD129" s="794"/>
      <c r="BE129" s="795"/>
      <c r="BF129" s="895" t="s">
        <v>197</v>
      </c>
      <c r="BG129" s="896"/>
      <c r="BH129" s="896"/>
      <c r="BI129" s="896"/>
      <c r="BJ129" s="896"/>
      <c r="BK129" s="896"/>
      <c r="BL129" s="897"/>
      <c r="BM129" s="895">
        <v>19.760000000000002</v>
      </c>
      <c r="BN129" s="896"/>
      <c r="BO129" s="896"/>
      <c r="BP129" s="896"/>
      <c r="BQ129" s="896"/>
      <c r="BR129" s="896"/>
      <c r="BS129" s="897"/>
      <c r="BT129" s="895">
        <v>30</v>
      </c>
      <c r="BU129" s="896"/>
      <c r="BV129" s="896"/>
      <c r="BW129" s="896"/>
      <c r="BX129" s="896"/>
      <c r="BY129" s="896"/>
      <c r="BZ129" s="898"/>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784" t="s">
        <v>149</v>
      </c>
      <c r="B130" s="757"/>
      <c r="C130" s="757"/>
      <c r="D130" s="757"/>
      <c r="E130" s="757"/>
      <c r="F130" s="757"/>
      <c r="G130" s="757"/>
      <c r="H130" s="757"/>
      <c r="I130" s="757"/>
      <c r="J130" s="757"/>
      <c r="K130" s="757"/>
      <c r="L130" s="757"/>
      <c r="M130" s="757"/>
      <c r="N130" s="757"/>
      <c r="O130" s="757"/>
      <c r="P130" s="757"/>
      <c r="Q130" s="757"/>
      <c r="R130" s="757"/>
      <c r="S130" s="757"/>
      <c r="T130" s="757"/>
      <c r="U130" s="757"/>
      <c r="V130" s="757"/>
      <c r="W130" s="888" t="s">
        <v>495</v>
      </c>
      <c r="X130" s="889"/>
      <c r="Y130" s="889"/>
      <c r="Z130" s="890"/>
      <c r="AA130" s="786">
        <v>773477</v>
      </c>
      <c r="AB130" s="787"/>
      <c r="AC130" s="787"/>
      <c r="AD130" s="787"/>
      <c r="AE130" s="788"/>
      <c r="AF130" s="789">
        <v>731090</v>
      </c>
      <c r="AG130" s="787"/>
      <c r="AH130" s="787"/>
      <c r="AI130" s="787"/>
      <c r="AJ130" s="788"/>
      <c r="AK130" s="789">
        <v>706808</v>
      </c>
      <c r="AL130" s="787"/>
      <c r="AM130" s="787"/>
      <c r="AN130" s="787"/>
      <c r="AO130" s="788"/>
      <c r="AP130" s="891"/>
      <c r="AQ130" s="892"/>
      <c r="AR130" s="892"/>
      <c r="AS130" s="892"/>
      <c r="AT130" s="893"/>
      <c r="AU130" s="67"/>
      <c r="AV130" s="67"/>
      <c r="AW130" s="67"/>
      <c r="AX130" s="894" t="s">
        <v>433</v>
      </c>
      <c r="AY130" s="794"/>
      <c r="AZ130" s="794"/>
      <c r="BA130" s="794"/>
      <c r="BB130" s="794"/>
      <c r="BC130" s="794"/>
      <c r="BD130" s="794"/>
      <c r="BE130" s="795"/>
      <c r="BF130" s="905">
        <v>5.4</v>
      </c>
      <c r="BG130" s="906"/>
      <c r="BH130" s="906"/>
      <c r="BI130" s="906"/>
      <c r="BJ130" s="906"/>
      <c r="BK130" s="906"/>
      <c r="BL130" s="907"/>
      <c r="BM130" s="905">
        <v>25</v>
      </c>
      <c r="BN130" s="906"/>
      <c r="BO130" s="906"/>
      <c r="BP130" s="906"/>
      <c r="BQ130" s="906"/>
      <c r="BR130" s="906"/>
      <c r="BS130" s="907"/>
      <c r="BT130" s="905">
        <v>35</v>
      </c>
      <c r="BU130" s="906"/>
      <c r="BV130" s="906"/>
      <c r="BW130" s="906"/>
      <c r="BX130" s="906"/>
      <c r="BY130" s="906"/>
      <c r="BZ130" s="908"/>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909"/>
      <c r="B131" s="910"/>
      <c r="C131" s="910"/>
      <c r="D131" s="910"/>
      <c r="E131" s="910"/>
      <c r="F131" s="910"/>
      <c r="G131" s="910"/>
      <c r="H131" s="910"/>
      <c r="I131" s="910"/>
      <c r="J131" s="910"/>
      <c r="K131" s="910"/>
      <c r="L131" s="910"/>
      <c r="M131" s="910"/>
      <c r="N131" s="910"/>
      <c r="O131" s="910"/>
      <c r="P131" s="910"/>
      <c r="Q131" s="910"/>
      <c r="R131" s="910"/>
      <c r="S131" s="910"/>
      <c r="T131" s="910"/>
      <c r="U131" s="910"/>
      <c r="V131" s="910"/>
      <c r="W131" s="911" t="s">
        <v>170</v>
      </c>
      <c r="X131" s="912"/>
      <c r="Y131" s="912"/>
      <c r="Z131" s="913"/>
      <c r="AA131" s="825">
        <v>4596775</v>
      </c>
      <c r="AB131" s="826"/>
      <c r="AC131" s="826"/>
      <c r="AD131" s="826"/>
      <c r="AE131" s="827"/>
      <c r="AF131" s="828">
        <v>4582001</v>
      </c>
      <c r="AG131" s="826"/>
      <c r="AH131" s="826"/>
      <c r="AI131" s="826"/>
      <c r="AJ131" s="827"/>
      <c r="AK131" s="828">
        <v>4687493</v>
      </c>
      <c r="AL131" s="826"/>
      <c r="AM131" s="826"/>
      <c r="AN131" s="826"/>
      <c r="AO131" s="827"/>
      <c r="AP131" s="914"/>
      <c r="AQ131" s="915"/>
      <c r="AR131" s="915"/>
      <c r="AS131" s="915"/>
      <c r="AT131" s="916"/>
      <c r="AU131" s="67"/>
      <c r="AV131" s="67"/>
      <c r="AW131" s="67"/>
      <c r="AX131" s="917" t="s">
        <v>58</v>
      </c>
      <c r="AY131" s="641"/>
      <c r="AZ131" s="641"/>
      <c r="BA131" s="641"/>
      <c r="BB131" s="641"/>
      <c r="BC131" s="641"/>
      <c r="BD131" s="641"/>
      <c r="BE131" s="883"/>
      <c r="BF131" s="918">
        <v>14.9</v>
      </c>
      <c r="BG131" s="919"/>
      <c r="BH131" s="919"/>
      <c r="BI131" s="919"/>
      <c r="BJ131" s="919"/>
      <c r="BK131" s="919"/>
      <c r="BL131" s="920"/>
      <c r="BM131" s="918">
        <v>350</v>
      </c>
      <c r="BN131" s="919"/>
      <c r="BO131" s="919"/>
      <c r="BP131" s="919"/>
      <c r="BQ131" s="919"/>
      <c r="BR131" s="919"/>
      <c r="BS131" s="920"/>
      <c r="BT131" s="921"/>
      <c r="BU131" s="922"/>
      <c r="BV131" s="922"/>
      <c r="BW131" s="922"/>
      <c r="BX131" s="922"/>
      <c r="BY131" s="922"/>
      <c r="BZ131" s="923"/>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956" t="s">
        <v>26</v>
      </c>
      <c r="B132" s="957"/>
      <c r="C132" s="957"/>
      <c r="D132" s="957"/>
      <c r="E132" s="957"/>
      <c r="F132" s="957"/>
      <c r="G132" s="957"/>
      <c r="H132" s="957"/>
      <c r="I132" s="957"/>
      <c r="J132" s="957"/>
      <c r="K132" s="957"/>
      <c r="L132" s="957"/>
      <c r="M132" s="957"/>
      <c r="N132" s="957"/>
      <c r="O132" s="957"/>
      <c r="P132" s="957"/>
      <c r="Q132" s="957"/>
      <c r="R132" s="957"/>
      <c r="S132" s="957"/>
      <c r="T132" s="957"/>
      <c r="U132" s="957"/>
      <c r="V132" s="935" t="s">
        <v>496</v>
      </c>
      <c r="W132" s="935"/>
      <c r="X132" s="935"/>
      <c r="Y132" s="935"/>
      <c r="Z132" s="936"/>
      <c r="AA132" s="937">
        <v>5.6349505899999999</v>
      </c>
      <c r="AB132" s="938"/>
      <c r="AC132" s="938"/>
      <c r="AD132" s="938"/>
      <c r="AE132" s="939"/>
      <c r="AF132" s="940">
        <v>5.3096889330000003</v>
      </c>
      <c r="AG132" s="938"/>
      <c r="AH132" s="938"/>
      <c r="AI132" s="938"/>
      <c r="AJ132" s="939"/>
      <c r="AK132" s="940">
        <v>5.2768718799999998</v>
      </c>
      <c r="AL132" s="938"/>
      <c r="AM132" s="938"/>
      <c r="AN132" s="938"/>
      <c r="AO132" s="939"/>
      <c r="AP132" s="822"/>
      <c r="AQ132" s="823"/>
      <c r="AR132" s="823"/>
      <c r="AS132" s="823"/>
      <c r="AT132" s="941"/>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958"/>
      <c r="B133" s="959"/>
      <c r="C133" s="959"/>
      <c r="D133" s="959"/>
      <c r="E133" s="959"/>
      <c r="F133" s="959"/>
      <c r="G133" s="959"/>
      <c r="H133" s="959"/>
      <c r="I133" s="959"/>
      <c r="J133" s="959"/>
      <c r="K133" s="959"/>
      <c r="L133" s="959"/>
      <c r="M133" s="959"/>
      <c r="N133" s="959"/>
      <c r="O133" s="959"/>
      <c r="P133" s="959"/>
      <c r="Q133" s="959"/>
      <c r="R133" s="959"/>
      <c r="S133" s="959"/>
      <c r="T133" s="959"/>
      <c r="U133" s="959"/>
      <c r="V133" s="942" t="s">
        <v>82</v>
      </c>
      <c r="W133" s="942"/>
      <c r="X133" s="942"/>
      <c r="Y133" s="942"/>
      <c r="Z133" s="943"/>
      <c r="AA133" s="944">
        <v>6.7</v>
      </c>
      <c r="AB133" s="945"/>
      <c r="AC133" s="945"/>
      <c r="AD133" s="945"/>
      <c r="AE133" s="946"/>
      <c r="AF133" s="944">
        <v>5.7</v>
      </c>
      <c r="AG133" s="945"/>
      <c r="AH133" s="945"/>
      <c r="AI133" s="945"/>
      <c r="AJ133" s="946"/>
      <c r="AK133" s="944">
        <v>5.4</v>
      </c>
      <c r="AL133" s="945"/>
      <c r="AM133" s="945"/>
      <c r="AN133" s="945"/>
      <c r="AO133" s="946"/>
      <c r="AP133" s="879"/>
      <c r="AQ133" s="880"/>
      <c r="AR133" s="880"/>
      <c r="AS133" s="880"/>
      <c r="AT133" s="947"/>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DSWDFNjybXx9VSbtWPdvZq+KyBQuJXGueH7x1Fl9Ox93qk64Pe9XQ6AeagSysuBfyfdqlw9RDIXLxd9DZkfj2Q==" saltValue="0ECbLTeYL6etnG+jyHj/pQ=="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15" zoomScale="80" zoomScaleNormal="85" zoomScaleSheetLayoutView="80" workbookViewId="0">
      <selection activeCell="CU27" sqref="CU27"/>
    </sheetView>
  </sheetViews>
  <sheetFormatPr defaultColWidth="0" defaultRowHeight="13.5" customHeight="1" zeroHeight="1" x14ac:dyDescent="0.2"/>
  <cols>
    <col min="1" max="120" width="2.77734375" style="77" customWidth="1"/>
    <col min="121" max="121" width="0" style="78" hidden="1" customWidth="1"/>
    <col min="122" max="122" width="9" style="78" hidden="1" customWidth="1"/>
    <col min="123" max="16384" width="9" style="78" hidden="1"/>
  </cols>
  <sheetData>
    <row r="1" spans="1:120" ht="13.2"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78"/>
    </row>
    <row r="17" spans="119:120" ht="13.2" x14ac:dyDescent="0.2">
      <c r="DP17" s="78"/>
    </row>
    <row r="18" spans="119:120" ht="13.2" x14ac:dyDescent="0.2"/>
    <row r="19" spans="119:120" ht="13.2" x14ac:dyDescent="0.2"/>
    <row r="20" spans="119:120" ht="13.2" x14ac:dyDescent="0.2">
      <c r="DO20" s="78"/>
      <c r="DP20" s="78"/>
    </row>
    <row r="21" spans="119:120" ht="13.2" x14ac:dyDescent="0.2">
      <c r="DP21" s="78"/>
    </row>
    <row r="22" spans="119:120" ht="13.2" x14ac:dyDescent="0.2"/>
    <row r="23" spans="119:120" ht="13.2" x14ac:dyDescent="0.2">
      <c r="DO23" s="78"/>
      <c r="DP23" s="78"/>
    </row>
    <row r="24" spans="119:120" ht="13.2" x14ac:dyDescent="0.2">
      <c r="DP24" s="78"/>
    </row>
    <row r="25" spans="119:120" ht="13.2" x14ac:dyDescent="0.2">
      <c r="DP25" s="78"/>
    </row>
    <row r="26" spans="119:120" ht="13.2" x14ac:dyDescent="0.2">
      <c r="DO26" s="78"/>
      <c r="DP26" s="78"/>
    </row>
    <row r="27" spans="119:120" ht="13.2" x14ac:dyDescent="0.2"/>
    <row r="28" spans="119:120" ht="13.2" x14ac:dyDescent="0.2">
      <c r="DO28" s="78"/>
      <c r="DP28" s="78"/>
    </row>
    <row r="29" spans="119:120" ht="13.2" x14ac:dyDescent="0.2">
      <c r="DP29" s="78"/>
    </row>
    <row r="30" spans="119:120" ht="13.2" x14ac:dyDescent="0.2"/>
    <row r="31" spans="119:120" ht="13.2" x14ac:dyDescent="0.2">
      <c r="DO31" s="78"/>
      <c r="DP31" s="78"/>
    </row>
    <row r="32" spans="119:120" ht="13.2" x14ac:dyDescent="0.2"/>
    <row r="33" spans="98:120" ht="13.2" x14ac:dyDescent="0.2">
      <c r="DO33" s="78"/>
      <c r="DP33" s="78"/>
    </row>
    <row r="34" spans="98:120" ht="13.2" x14ac:dyDescent="0.2">
      <c r="DM34" s="78"/>
    </row>
    <row r="35" spans="98:120" ht="13.2" x14ac:dyDescent="0.2">
      <c r="CT35" s="78"/>
      <c r="CU35" s="78"/>
      <c r="CV35" s="78"/>
      <c r="CY35" s="78"/>
      <c r="CZ35" s="78"/>
      <c r="DA35" s="78"/>
      <c r="DD35" s="78"/>
      <c r="DE35" s="78"/>
      <c r="DF35" s="78"/>
      <c r="DI35" s="78"/>
      <c r="DJ35" s="78"/>
      <c r="DK35" s="78"/>
      <c r="DM35" s="78"/>
      <c r="DN35" s="78"/>
      <c r="DO35" s="78"/>
      <c r="DP35" s="78"/>
    </row>
    <row r="36" spans="98:120" ht="13.2" x14ac:dyDescent="0.2"/>
    <row r="37" spans="98:120" ht="13.2" x14ac:dyDescent="0.2">
      <c r="CW37" s="78"/>
      <c r="DB37" s="78"/>
      <c r="DG37" s="78"/>
      <c r="DL37" s="78"/>
      <c r="DP37" s="78"/>
    </row>
    <row r="38" spans="98:120" ht="13.2" x14ac:dyDescent="0.2">
      <c r="CT38" s="78"/>
      <c r="CU38" s="78"/>
      <c r="CV38" s="78"/>
      <c r="CW38" s="78"/>
      <c r="CY38" s="78"/>
      <c r="CZ38" s="78"/>
      <c r="DA38" s="78"/>
      <c r="DB38" s="78"/>
      <c r="DD38" s="78"/>
      <c r="DE38" s="78"/>
      <c r="DF38" s="78"/>
      <c r="DG38" s="78"/>
      <c r="DI38" s="78"/>
      <c r="DJ38" s="78"/>
      <c r="DK38" s="78"/>
      <c r="DL38" s="78"/>
      <c r="DN38" s="78"/>
      <c r="DO38" s="78"/>
      <c r="DP38" s="78"/>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78"/>
      <c r="DO49" s="78"/>
      <c r="DP49" s="78"/>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78"/>
      <c r="CS63" s="78"/>
      <c r="CX63" s="78"/>
      <c r="DC63" s="78"/>
      <c r="DH63" s="78"/>
    </row>
    <row r="64" spans="22:120" ht="13.2" x14ac:dyDescent="0.2">
      <c r="V64" s="78"/>
    </row>
    <row r="65" spans="15:120" ht="13.2"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2" x14ac:dyDescent="0.2">
      <c r="Q66" s="78"/>
      <c r="S66" s="78"/>
      <c r="U66" s="78"/>
      <c r="DM66" s="78"/>
    </row>
    <row r="67" spans="15:120" ht="13.2"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2" x14ac:dyDescent="0.2"/>
    <row r="69" spans="15:120" ht="13.2" x14ac:dyDescent="0.2"/>
    <row r="70" spans="15:120" ht="13.2" x14ac:dyDescent="0.2"/>
    <row r="71" spans="15:120" ht="13.2" x14ac:dyDescent="0.2"/>
    <row r="72" spans="15:120" ht="13.2" x14ac:dyDescent="0.2">
      <c r="DP72" s="78"/>
    </row>
    <row r="73" spans="15:120" ht="13.2" x14ac:dyDescent="0.2">
      <c r="DP73" s="78"/>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78"/>
      <c r="CX96" s="78"/>
      <c r="DC96" s="78"/>
      <c r="DH96" s="78"/>
    </row>
    <row r="97" spans="24:120" ht="13.2" x14ac:dyDescent="0.2">
      <c r="CS97" s="78"/>
      <c r="CX97" s="78"/>
      <c r="DC97" s="78"/>
      <c r="DH97" s="78"/>
      <c r="DP97" s="77" t="s">
        <v>95</v>
      </c>
    </row>
    <row r="98" spans="24:120" ht="13.2" hidden="1" x14ac:dyDescent="0.2">
      <c r="CS98" s="78"/>
      <c r="CX98" s="78"/>
      <c r="DC98" s="78"/>
      <c r="DH98" s="78"/>
    </row>
    <row r="99" spans="24:120" ht="13.2"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2" hidden="1" x14ac:dyDescent="0.2">
      <c r="CT103" s="78"/>
      <c r="CV103" s="78"/>
      <c r="CW103" s="78"/>
      <c r="CY103" s="78"/>
      <c r="DA103" s="78"/>
      <c r="DB103" s="78"/>
      <c r="DD103" s="78"/>
      <c r="DF103" s="78"/>
      <c r="DG103" s="78"/>
      <c r="DI103" s="78"/>
      <c r="DK103" s="78"/>
      <c r="DL103" s="78"/>
      <c r="DM103" s="78"/>
      <c r="DN103" s="78"/>
      <c r="DO103" s="78"/>
      <c r="DP103" s="78"/>
    </row>
    <row r="104" spans="24:120" ht="13.2"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M3yo1QH+qYQuLZcBYWq22U8gnS+vQYbrN4jg/ihh1BbctJ7ORJOqRjOj0DvQtWVf1wZEicjSMPuYzOtFOTiPGA==" saltValue="/qaPC/RUrubk4Jsx6B705A==" spinCount="100000" sheet="1" objects="1" scenarios="1"/>
  <phoneticPr fontId="5"/>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R55" zoomScaleSheetLayoutView="55" workbookViewId="0">
      <selection activeCell="CI89" sqref="CI89"/>
    </sheetView>
  </sheetViews>
  <sheetFormatPr defaultColWidth="0" defaultRowHeight="13.5" customHeight="1" zeroHeight="1" x14ac:dyDescent="0.2"/>
  <cols>
    <col min="1" max="116" width="2.66406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LvXs2B9Z3G8CHtFEclEwlbkRP9Iia1mNonpucfE6GUawN4oUWX0qL+GQcNdm/AFXFQU/F0EJKDWl0p/UuBp6NA==" saltValue="Qqjar7PcVPhfk019R/rQPA==" spinCount="100000" sheet="1" objects="1" scenarios="1"/>
  <phoneticPr fontId="5"/>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3" zoomScaleSheetLayoutView="100" workbookViewId="0"/>
  </sheetViews>
  <sheetFormatPr defaultColWidth="0" defaultRowHeight="13.5" customHeight="1" zeroHeight="1" x14ac:dyDescent="0.2"/>
  <cols>
    <col min="1" max="36" width="2.44140625" style="46" customWidth="1"/>
    <col min="37" max="44" width="17" style="46" customWidth="1"/>
    <col min="45" max="45" width="6.109375" style="79" customWidth="1"/>
    <col min="46" max="46" width="3" style="80" customWidth="1"/>
    <col min="47" max="47" width="19.109375" style="46" hidden="1" customWidth="1"/>
    <col min="48" max="52" width="12.6640625" style="46" hidden="1" customWidth="1"/>
    <col min="53" max="53" width="8.6640625" style="46" hidden="1" customWidth="1"/>
    <col min="54" max="16384" width="8.6640625" style="46" hidden="1"/>
  </cols>
  <sheetData>
    <row r="1" spans="1:46" ht="13.2" x14ac:dyDescent="0.2">
      <c r="AS1" s="159"/>
      <c r="AT1" s="159"/>
    </row>
    <row r="2" spans="1:46" ht="13.2" x14ac:dyDescent="0.2">
      <c r="AS2" s="159"/>
      <c r="AT2" s="159"/>
    </row>
    <row r="3" spans="1:46" ht="13.2" x14ac:dyDescent="0.2">
      <c r="AS3" s="159"/>
      <c r="AT3" s="159"/>
    </row>
    <row r="4" spans="1:46" ht="13.2" x14ac:dyDescent="0.2">
      <c r="AS4" s="159"/>
      <c r="AT4" s="159"/>
    </row>
    <row r="5" spans="1:46" ht="16.2" x14ac:dyDescent="0.2">
      <c r="A5" s="82" t="s">
        <v>497</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ht="13.2" x14ac:dyDescent="0.2">
      <c r="A6" s="80"/>
      <c r="AK6" s="81" t="s">
        <v>332</v>
      </c>
      <c r="AL6" s="81"/>
      <c r="AM6" s="81"/>
      <c r="AN6" s="81"/>
    </row>
    <row r="7" spans="1:46" ht="13.5" customHeight="1" x14ac:dyDescent="0.2">
      <c r="A7" s="80"/>
      <c r="AK7" s="91"/>
      <c r="AL7" s="98"/>
      <c r="AM7" s="98"/>
      <c r="AN7" s="108"/>
      <c r="AO7" s="989" t="s">
        <v>83</v>
      </c>
      <c r="AP7" s="125"/>
      <c r="AQ7" s="136" t="s">
        <v>498</v>
      </c>
      <c r="AR7" s="150"/>
    </row>
    <row r="8" spans="1:46" ht="13.2" x14ac:dyDescent="0.2">
      <c r="A8" s="80"/>
      <c r="AK8" s="92"/>
      <c r="AL8" s="99"/>
      <c r="AM8" s="99"/>
      <c r="AN8" s="109"/>
      <c r="AO8" s="990"/>
      <c r="AP8" s="126" t="s">
        <v>499</v>
      </c>
      <c r="AQ8" s="137" t="s">
        <v>500</v>
      </c>
      <c r="AR8" s="151" t="s">
        <v>424</v>
      </c>
    </row>
    <row r="9" spans="1:46" ht="13.2" x14ac:dyDescent="0.2">
      <c r="A9" s="80"/>
      <c r="AK9" s="980" t="s">
        <v>501</v>
      </c>
      <c r="AL9" s="981"/>
      <c r="AM9" s="981"/>
      <c r="AN9" s="982"/>
      <c r="AO9" s="115">
        <v>1432424</v>
      </c>
      <c r="AP9" s="115">
        <v>135096</v>
      </c>
      <c r="AQ9" s="138">
        <v>134407</v>
      </c>
      <c r="AR9" s="152">
        <v>0.5</v>
      </c>
    </row>
    <row r="10" spans="1:46" ht="13.5" customHeight="1" x14ac:dyDescent="0.2">
      <c r="A10" s="80"/>
      <c r="AK10" s="980" t="s">
        <v>204</v>
      </c>
      <c r="AL10" s="981"/>
      <c r="AM10" s="981"/>
      <c r="AN10" s="982"/>
      <c r="AO10" s="116">
        <v>241628</v>
      </c>
      <c r="AP10" s="116">
        <v>22789</v>
      </c>
      <c r="AQ10" s="139">
        <v>20909</v>
      </c>
      <c r="AR10" s="153">
        <v>9</v>
      </c>
    </row>
    <row r="11" spans="1:46" ht="13.5" customHeight="1" x14ac:dyDescent="0.2">
      <c r="A11" s="80"/>
      <c r="AK11" s="980" t="s">
        <v>399</v>
      </c>
      <c r="AL11" s="981"/>
      <c r="AM11" s="981"/>
      <c r="AN11" s="982"/>
      <c r="AO11" s="116" t="s">
        <v>197</v>
      </c>
      <c r="AP11" s="116" t="s">
        <v>197</v>
      </c>
      <c r="AQ11" s="139">
        <v>3830</v>
      </c>
      <c r="AR11" s="153" t="s">
        <v>197</v>
      </c>
    </row>
    <row r="12" spans="1:46" ht="13.5" customHeight="1" x14ac:dyDescent="0.2">
      <c r="A12" s="80"/>
      <c r="AK12" s="980" t="s">
        <v>232</v>
      </c>
      <c r="AL12" s="981"/>
      <c r="AM12" s="981"/>
      <c r="AN12" s="982"/>
      <c r="AO12" s="116" t="s">
        <v>197</v>
      </c>
      <c r="AP12" s="116" t="s">
        <v>197</v>
      </c>
      <c r="AQ12" s="139" t="s">
        <v>197</v>
      </c>
      <c r="AR12" s="153" t="s">
        <v>197</v>
      </c>
    </row>
    <row r="13" spans="1:46" ht="13.5" customHeight="1" x14ac:dyDescent="0.2">
      <c r="A13" s="80"/>
      <c r="AK13" s="980" t="s">
        <v>503</v>
      </c>
      <c r="AL13" s="981"/>
      <c r="AM13" s="981"/>
      <c r="AN13" s="982"/>
      <c r="AO13" s="116">
        <v>36496</v>
      </c>
      <c r="AP13" s="116">
        <v>3442</v>
      </c>
      <c r="AQ13" s="139">
        <v>6402</v>
      </c>
      <c r="AR13" s="153">
        <v>-46.2</v>
      </c>
    </row>
    <row r="14" spans="1:46" ht="13.5" customHeight="1" x14ac:dyDescent="0.2">
      <c r="A14" s="80"/>
      <c r="AK14" s="980" t="s">
        <v>504</v>
      </c>
      <c r="AL14" s="981"/>
      <c r="AM14" s="981"/>
      <c r="AN14" s="982"/>
      <c r="AO14" s="116">
        <v>64631</v>
      </c>
      <c r="AP14" s="116">
        <v>6096</v>
      </c>
      <c r="AQ14" s="139">
        <v>3167</v>
      </c>
      <c r="AR14" s="153">
        <v>92.5</v>
      </c>
    </row>
    <row r="15" spans="1:46" ht="13.5" customHeight="1" x14ac:dyDescent="0.2">
      <c r="A15" s="80"/>
      <c r="AK15" s="974" t="s">
        <v>309</v>
      </c>
      <c r="AL15" s="975"/>
      <c r="AM15" s="975"/>
      <c r="AN15" s="976"/>
      <c r="AO15" s="116">
        <v>-102082</v>
      </c>
      <c r="AP15" s="116">
        <v>-9628</v>
      </c>
      <c r="AQ15" s="139">
        <v>-7315</v>
      </c>
      <c r="AR15" s="153">
        <v>31.6</v>
      </c>
    </row>
    <row r="16" spans="1:46" ht="13.2" x14ac:dyDescent="0.2">
      <c r="A16" s="80"/>
      <c r="AK16" s="974" t="s">
        <v>270</v>
      </c>
      <c r="AL16" s="975"/>
      <c r="AM16" s="975"/>
      <c r="AN16" s="976"/>
      <c r="AO16" s="116">
        <v>1673097</v>
      </c>
      <c r="AP16" s="116">
        <v>157795</v>
      </c>
      <c r="AQ16" s="139">
        <v>161400</v>
      </c>
      <c r="AR16" s="153">
        <v>-2.2000000000000002</v>
      </c>
    </row>
    <row r="17" spans="1:46" ht="13.2" x14ac:dyDescent="0.2">
      <c r="A17" s="80"/>
    </row>
    <row r="18" spans="1:46" ht="13.2" x14ac:dyDescent="0.2">
      <c r="A18" s="80"/>
      <c r="AQ18" s="131"/>
      <c r="AR18" s="131"/>
    </row>
    <row r="19" spans="1:46" ht="13.2" x14ac:dyDescent="0.2">
      <c r="A19" s="80"/>
      <c r="AK19" s="46" t="s">
        <v>182</v>
      </c>
    </row>
    <row r="20" spans="1:46" ht="13.2" x14ac:dyDescent="0.2">
      <c r="A20" s="80"/>
      <c r="AK20" s="93"/>
      <c r="AL20" s="100"/>
      <c r="AM20" s="100"/>
      <c r="AN20" s="110"/>
      <c r="AO20" s="117" t="s">
        <v>505</v>
      </c>
      <c r="AP20" s="127" t="s">
        <v>336</v>
      </c>
      <c r="AQ20" s="140" t="s">
        <v>39</v>
      </c>
      <c r="AR20" s="154"/>
    </row>
    <row r="21" spans="1:46" s="81" customFormat="1" ht="13.2" x14ac:dyDescent="0.2">
      <c r="A21" s="83"/>
      <c r="AK21" s="977" t="s">
        <v>506</v>
      </c>
      <c r="AL21" s="978"/>
      <c r="AM21" s="978"/>
      <c r="AN21" s="979"/>
      <c r="AO21" s="118">
        <v>11.79</v>
      </c>
      <c r="AP21" s="128">
        <v>13.23</v>
      </c>
      <c r="AQ21" s="141">
        <v>-1.44</v>
      </c>
      <c r="AS21" s="161"/>
      <c r="AT21" s="83"/>
    </row>
    <row r="22" spans="1:46" s="81" customFormat="1" ht="13.2" x14ac:dyDescent="0.2">
      <c r="A22" s="83"/>
      <c r="AK22" s="977" t="s">
        <v>507</v>
      </c>
      <c r="AL22" s="978"/>
      <c r="AM22" s="978"/>
      <c r="AN22" s="979"/>
      <c r="AO22" s="119">
        <v>95.6</v>
      </c>
      <c r="AP22" s="129">
        <v>95.5</v>
      </c>
      <c r="AQ22" s="142">
        <v>0.1</v>
      </c>
      <c r="AR22" s="131"/>
      <c r="AS22" s="161"/>
      <c r="AT22" s="83"/>
    </row>
    <row r="23" spans="1:46" s="81" customFormat="1" ht="13.2" x14ac:dyDescent="0.2">
      <c r="A23" s="83"/>
      <c r="AP23" s="131"/>
      <c r="AQ23" s="131"/>
      <c r="AR23" s="131"/>
      <c r="AS23" s="161"/>
      <c r="AT23" s="83"/>
    </row>
    <row r="24" spans="1:46" s="81" customFormat="1" ht="13.2" x14ac:dyDescent="0.2">
      <c r="A24" s="83"/>
      <c r="AP24" s="131"/>
      <c r="AQ24" s="131"/>
      <c r="AR24" s="131"/>
      <c r="AS24" s="161"/>
      <c r="AT24" s="83"/>
    </row>
    <row r="25" spans="1:46" s="81" customFormat="1" ht="13.2" x14ac:dyDescent="0.2">
      <c r="A25" s="84"/>
      <c r="B25" s="90"/>
      <c r="C25" s="90"/>
      <c r="D25" s="90"/>
      <c r="E25" s="90"/>
      <c r="F25" s="90"/>
      <c r="G25" s="90"/>
      <c r="H25" s="90"/>
      <c r="I25" s="90"/>
      <c r="J25" s="90"/>
      <c r="K25" s="90"/>
      <c r="L25" s="90"/>
      <c r="M25" s="90"/>
      <c r="N25" s="90"/>
      <c r="O25" s="90"/>
      <c r="P25" s="90"/>
      <c r="Q25" s="90"/>
      <c r="R25" s="90"/>
      <c r="S25" s="90"/>
      <c r="T25" s="90"/>
      <c r="U25" s="90"/>
      <c r="V25" s="90"/>
      <c r="W25" s="90"/>
      <c r="X25" s="90"/>
      <c r="Y25" s="90"/>
      <c r="Z25" s="90"/>
      <c r="AA25" s="90"/>
      <c r="AB25" s="90"/>
      <c r="AC25" s="90"/>
      <c r="AD25" s="90"/>
      <c r="AE25" s="90"/>
      <c r="AF25" s="90"/>
      <c r="AG25" s="90"/>
      <c r="AH25" s="90"/>
      <c r="AI25" s="90"/>
      <c r="AJ25" s="90"/>
      <c r="AK25" s="90"/>
      <c r="AL25" s="90"/>
      <c r="AM25" s="90"/>
      <c r="AN25" s="90"/>
      <c r="AO25" s="90"/>
      <c r="AP25" s="130"/>
      <c r="AQ25" s="130"/>
      <c r="AR25" s="130"/>
      <c r="AS25" s="162"/>
      <c r="AT25" s="83"/>
    </row>
    <row r="26" spans="1:46" s="81" customFormat="1" ht="13.2" x14ac:dyDescent="0.2">
      <c r="A26" s="999" t="s">
        <v>508</v>
      </c>
      <c r="B26" s="999"/>
      <c r="C26" s="999"/>
      <c r="D26" s="999"/>
      <c r="E26" s="999"/>
      <c r="F26" s="999"/>
      <c r="G26" s="999"/>
      <c r="H26" s="999"/>
      <c r="I26" s="999"/>
      <c r="J26" s="999"/>
      <c r="K26" s="999"/>
      <c r="L26" s="999"/>
      <c r="M26" s="999"/>
      <c r="N26" s="999"/>
      <c r="O26" s="999"/>
      <c r="P26" s="999"/>
      <c r="Q26" s="999"/>
      <c r="R26" s="999"/>
      <c r="S26" s="999"/>
      <c r="T26" s="999"/>
      <c r="U26" s="999"/>
      <c r="V26" s="999"/>
      <c r="W26" s="999"/>
      <c r="X26" s="999"/>
      <c r="Y26" s="999"/>
      <c r="Z26" s="999"/>
      <c r="AA26" s="999"/>
      <c r="AB26" s="999"/>
      <c r="AC26" s="999"/>
      <c r="AD26" s="999"/>
      <c r="AE26" s="999"/>
      <c r="AF26" s="999"/>
      <c r="AG26" s="999"/>
      <c r="AH26" s="999"/>
      <c r="AI26" s="999"/>
      <c r="AJ26" s="999"/>
      <c r="AK26" s="999"/>
      <c r="AL26" s="999"/>
      <c r="AM26" s="999"/>
      <c r="AN26" s="999"/>
      <c r="AO26" s="999"/>
      <c r="AP26" s="999"/>
      <c r="AQ26" s="999"/>
      <c r="AR26" s="999"/>
      <c r="AS26" s="999"/>
      <c r="AT26" s="83"/>
    </row>
    <row r="27" spans="1:46" ht="13.2" x14ac:dyDescent="0.2">
      <c r="A27" s="85"/>
      <c r="AS27" s="159"/>
      <c r="AT27" s="159"/>
    </row>
    <row r="28" spans="1:46" ht="16.2" x14ac:dyDescent="0.2">
      <c r="A28" s="82" t="s">
        <v>260</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ht="13.2" x14ac:dyDescent="0.2">
      <c r="A29" s="80"/>
      <c r="AK29" s="81" t="s">
        <v>117</v>
      </c>
      <c r="AL29" s="81"/>
      <c r="AM29" s="81"/>
      <c r="AN29" s="81"/>
      <c r="AS29" s="164"/>
    </row>
    <row r="30" spans="1:46" ht="13.5" customHeight="1" x14ac:dyDescent="0.2">
      <c r="A30" s="80"/>
      <c r="AK30" s="91"/>
      <c r="AL30" s="98"/>
      <c r="AM30" s="98"/>
      <c r="AN30" s="108"/>
      <c r="AO30" s="989" t="s">
        <v>83</v>
      </c>
      <c r="AP30" s="125"/>
      <c r="AQ30" s="136" t="s">
        <v>498</v>
      </c>
      <c r="AR30" s="150"/>
    </row>
    <row r="31" spans="1:46" ht="13.2" x14ac:dyDescent="0.2">
      <c r="A31" s="80"/>
      <c r="AK31" s="92"/>
      <c r="AL31" s="99"/>
      <c r="AM31" s="99"/>
      <c r="AN31" s="109"/>
      <c r="AO31" s="990"/>
      <c r="AP31" s="126" t="s">
        <v>499</v>
      </c>
      <c r="AQ31" s="137" t="s">
        <v>500</v>
      </c>
      <c r="AR31" s="151" t="s">
        <v>424</v>
      </c>
    </row>
    <row r="32" spans="1:46" ht="27" customHeight="1" x14ac:dyDescent="0.2">
      <c r="A32" s="80"/>
      <c r="AK32" s="993" t="s">
        <v>509</v>
      </c>
      <c r="AL32" s="994"/>
      <c r="AM32" s="994"/>
      <c r="AN32" s="995"/>
      <c r="AO32" s="116">
        <v>765794</v>
      </c>
      <c r="AP32" s="116">
        <v>72224</v>
      </c>
      <c r="AQ32" s="143">
        <v>84123</v>
      </c>
      <c r="AR32" s="153">
        <v>-14.1</v>
      </c>
    </row>
    <row r="33" spans="1:46" ht="13.5" customHeight="1" x14ac:dyDescent="0.2">
      <c r="A33" s="80"/>
      <c r="AK33" s="993" t="s">
        <v>510</v>
      </c>
      <c r="AL33" s="994"/>
      <c r="AM33" s="994"/>
      <c r="AN33" s="995"/>
      <c r="AO33" s="116" t="s">
        <v>197</v>
      </c>
      <c r="AP33" s="116" t="s">
        <v>197</v>
      </c>
      <c r="AQ33" s="143" t="s">
        <v>197</v>
      </c>
      <c r="AR33" s="153" t="s">
        <v>197</v>
      </c>
    </row>
    <row r="34" spans="1:46" ht="27" customHeight="1" x14ac:dyDescent="0.2">
      <c r="A34" s="80"/>
      <c r="AK34" s="993" t="s">
        <v>511</v>
      </c>
      <c r="AL34" s="994"/>
      <c r="AM34" s="994"/>
      <c r="AN34" s="995"/>
      <c r="AO34" s="116" t="s">
        <v>197</v>
      </c>
      <c r="AP34" s="116" t="s">
        <v>197</v>
      </c>
      <c r="AQ34" s="143" t="s">
        <v>197</v>
      </c>
      <c r="AR34" s="153" t="s">
        <v>197</v>
      </c>
    </row>
    <row r="35" spans="1:46" ht="27" customHeight="1" x14ac:dyDescent="0.2">
      <c r="A35" s="80"/>
      <c r="AK35" s="993" t="s">
        <v>513</v>
      </c>
      <c r="AL35" s="994"/>
      <c r="AM35" s="994"/>
      <c r="AN35" s="995"/>
      <c r="AO35" s="116">
        <v>165182</v>
      </c>
      <c r="AP35" s="116">
        <v>15579</v>
      </c>
      <c r="AQ35" s="143">
        <v>25612</v>
      </c>
      <c r="AR35" s="153">
        <v>-39.200000000000003</v>
      </c>
    </row>
    <row r="36" spans="1:46" ht="27" customHeight="1" x14ac:dyDescent="0.2">
      <c r="A36" s="80"/>
      <c r="AK36" s="993" t="s">
        <v>35</v>
      </c>
      <c r="AL36" s="994"/>
      <c r="AM36" s="994"/>
      <c r="AN36" s="995"/>
      <c r="AO36" s="116">
        <v>40688</v>
      </c>
      <c r="AP36" s="116">
        <v>3837</v>
      </c>
      <c r="AQ36" s="143">
        <v>3548</v>
      </c>
      <c r="AR36" s="153">
        <v>8.1</v>
      </c>
    </row>
    <row r="37" spans="1:46" ht="13.5" customHeight="1" x14ac:dyDescent="0.2">
      <c r="A37" s="80"/>
      <c r="AK37" s="993" t="s">
        <v>345</v>
      </c>
      <c r="AL37" s="994"/>
      <c r="AM37" s="994"/>
      <c r="AN37" s="995"/>
      <c r="AO37" s="116">
        <v>1245</v>
      </c>
      <c r="AP37" s="116">
        <v>117</v>
      </c>
      <c r="AQ37" s="143">
        <v>660</v>
      </c>
      <c r="AR37" s="153">
        <v>-82.3</v>
      </c>
    </row>
    <row r="38" spans="1:46" ht="27" customHeight="1" x14ac:dyDescent="0.2">
      <c r="A38" s="80"/>
      <c r="AK38" s="996" t="s">
        <v>514</v>
      </c>
      <c r="AL38" s="997"/>
      <c r="AM38" s="997"/>
      <c r="AN38" s="998"/>
      <c r="AO38" s="120" t="s">
        <v>197</v>
      </c>
      <c r="AP38" s="120" t="s">
        <v>197</v>
      </c>
      <c r="AQ38" s="144">
        <v>49</v>
      </c>
      <c r="AR38" s="142" t="s">
        <v>197</v>
      </c>
      <c r="AS38" s="164"/>
    </row>
    <row r="39" spans="1:46" ht="13.2" x14ac:dyDescent="0.2">
      <c r="A39" s="80"/>
      <c r="AK39" s="996" t="s">
        <v>80</v>
      </c>
      <c r="AL39" s="997"/>
      <c r="AM39" s="997"/>
      <c r="AN39" s="998"/>
      <c r="AO39" s="116">
        <v>-18748</v>
      </c>
      <c r="AP39" s="116">
        <v>-1768</v>
      </c>
      <c r="AQ39" s="143">
        <v>-3738</v>
      </c>
      <c r="AR39" s="153">
        <v>-52.7</v>
      </c>
      <c r="AS39" s="164"/>
    </row>
    <row r="40" spans="1:46" ht="27" customHeight="1" x14ac:dyDescent="0.2">
      <c r="A40" s="80"/>
      <c r="AK40" s="993" t="s">
        <v>515</v>
      </c>
      <c r="AL40" s="994"/>
      <c r="AM40" s="994"/>
      <c r="AN40" s="995"/>
      <c r="AO40" s="116">
        <v>-706808</v>
      </c>
      <c r="AP40" s="116">
        <v>-66661</v>
      </c>
      <c r="AQ40" s="143">
        <v>-72431</v>
      </c>
      <c r="AR40" s="153">
        <v>-8</v>
      </c>
      <c r="AS40" s="164"/>
    </row>
    <row r="41" spans="1:46" ht="13.2" x14ac:dyDescent="0.2">
      <c r="A41" s="80"/>
      <c r="AK41" s="983" t="s">
        <v>388</v>
      </c>
      <c r="AL41" s="984"/>
      <c r="AM41" s="984"/>
      <c r="AN41" s="985"/>
      <c r="AO41" s="116">
        <v>247353</v>
      </c>
      <c r="AP41" s="116">
        <v>23329</v>
      </c>
      <c r="AQ41" s="143">
        <v>37824</v>
      </c>
      <c r="AR41" s="153">
        <v>-38.299999999999997</v>
      </c>
      <c r="AS41" s="164"/>
    </row>
    <row r="42" spans="1:46" ht="13.2" x14ac:dyDescent="0.2">
      <c r="A42" s="80"/>
      <c r="AK42" s="94"/>
      <c r="AQ42" s="131"/>
      <c r="AR42" s="131"/>
      <c r="AS42" s="164"/>
    </row>
    <row r="43" spans="1:46" ht="13.2" x14ac:dyDescent="0.2">
      <c r="A43" s="80"/>
      <c r="AP43" s="132"/>
      <c r="AQ43" s="131"/>
      <c r="AS43" s="164"/>
    </row>
    <row r="44" spans="1:46" ht="13.2" x14ac:dyDescent="0.2">
      <c r="A44" s="80"/>
      <c r="AQ44" s="131"/>
    </row>
    <row r="45" spans="1:46" ht="13.2"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5"/>
      <c r="AR45" s="86"/>
      <c r="AS45" s="86"/>
      <c r="AT45" s="159"/>
    </row>
    <row r="46" spans="1:46" ht="13.2"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159"/>
    </row>
    <row r="47" spans="1:46" ht="17.25" customHeight="1" x14ac:dyDescent="0.2">
      <c r="A47" s="88" t="s">
        <v>516</v>
      </c>
    </row>
    <row r="48" spans="1:46" ht="13.2" x14ac:dyDescent="0.2">
      <c r="A48" s="80"/>
      <c r="AK48" s="87" t="s">
        <v>517</v>
      </c>
      <c r="AL48" s="87"/>
      <c r="AM48" s="87"/>
      <c r="AN48" s="87"/>
      <c r="AO48" s="87"/>
      <c r="AP48" s="87"/>
      <c r="AQ48" s="130"/>
      <c r="AR48" s="87"/>
    </row>
    <row r="49" spans="1:44" ht="13.5" customHeight="1" x14ac:dyDescent="0.2">
      <c r="A49" s="80"/>
      <c r="AK49" s="95"/>
      <c r="AL49" s="101"/>
      <c r="AM49" s="991" t="s">
        <v>83</v>
      </c>
      <c r="AN49" s="986" t="s">
        <v>444</v>
      </c>
      <c r="AO49" s="987"/>
      <c r="AP49" s="987"/>
      <c r="AQ49" s="987"/>
      <c r="AR49" s="988"/>
    </row>
    <row r="50" spans="1:44" ht="13.2" x14ac:dyDescent="0.2">
      <c r="A50" s="80"/>
      <c r="AK50" s="96"/>
      <c r="AL50" s="102"/>
      <c r="AM50" s="992"/>
      <c r="AN50" s="112" t="s">
        <v>490</v>
      </c>
      <c r="AO50" s="122" t="s">
        <v>491</v>
      </c>
      <c r="AP50" s="133" t="s">
        <v>518</v>
      </c>
      <c r="AQ50" s="146" t="s">
        <v>383</v>
      </c>
      <c r="AR50" s="156" t="s">
        <v>519</v>
      </c>
    </row>
    <row r="51" spans="1:44" ht="13.2" x14ac:dyDescent="0.2">
      <c r="A51" s="80"/>
      <c r="AK51" s="95" t="s">
        <v>479</v>
      </c>
      <c r="AL51" s="101"/>
      <c r="AM51" s="106">
        <v>1411431</v>
      </c>
      <c r="AN51" s="113">
        <v>118618</v>
      </c>
      <c r="AO51" s="123">
        <v>25.3</v>
      </c>
      <c r="AP51" s="134">
        <v>120302</v>
      </c>
      <c r="AQ51" s="147">
        <v>1.7</v>
      </c>
      <c r="AR51" s="157">
        <v>23.6</v>
      </c>
    </row>
    <row r="52" spans="1:44" ht="13.2" x14ac:dyDescent="0.2">
      <c r="A52" s="80"/>
      <c r="AK52" s="97"/>
      <c r="AL52" s="103" t="s">
        <v>272</v>
      </c>
      <c r="AM52" s="107">
        <v>797552</v>
      </c>
      <c r="AN52" s="114">
        <v>67027</v>
      </c>
      <c r="AO52" s="124">
        <v>79.400000000000006</v>
      </c>
      <c r="AP52" s="135">
        <v>59328</v>
      </c>
      <c r="AQ52" s="148">
        <v>18.7</v>
      </c>
      <c r="AR52" s="158">
        <v>60.7</v>
      </c>
    </row>
    <row r="53" spans="1:44" ht="13.2" x14ac:dyDescent="0.2">
      <c r="A53" s="80"/>
      <c r="AK53" s="95" t="s">
        <v>317</v>
      </c>
      <c r="AL53" s="101"/>
      <c r="AM53" s="106">
        <v>1572029</v>
      </c>
      <c r="AN53" s="113">
        <v>135989</v>
      </c>
      <c r="AO53" s="123">
        <v>14.6</v>
      </c>
      <c r="AP53" s="134">
        <v>114841</v>
      </c>
      <c r="AQ53" s="147">
        <v>-4.5</v>
      </c>
      <c r="AR53" s="157">
        <v>19.100000000000001</v>
      </c>
    </row>
    <row r="54" spans="1:44" ht="13.2" x14ac:dyDescent="0.2">
      <c r="A54" s="80"/>
      <c r="AK54" s="97"/>
      <c r="AL54" s="103" t="s">
        <v>272</v>
      </c>
      <c r="AM54" s="107">
        <v>938190</v>
      </c>
      <c r="AN54" s="114">
        <v>81158</v>
      </c>
      <c r="AO54" s="124">
        <v>21.1</v>
      </c>
      <c r="AP54" s="135">
        <v>51589</v>
      </c>
      <c r="AQ54" s="148">
        <v>-13</v>
      </c>
      <c r="AR54" s="158">
        <v>34.1</v>
      </c>
    </row>
    <row r="55" spans="1:44" ht="13.2" x14ac:dyDescent="0.2">
      <c r="A55" s="80"/>
      <c r="AK55" s="95" t="s">
        <v>133</v>
      </c>
      <c r="AL55" s="101"/>
      <c r="AM55" s="106">
        <v>1106437</v>
      </c>
      <c r="AN55" s="113">
        <v>98499</v>
      </c>
      <c r="AO55" s="123">
        <v>-27.6</v>
      </c>
      <c r="AP55" s="134">
        <v>124145</v>
      </c>
      <c r="AQ55" s="147">
        <v>8.1</v>
      </c>
      <c r="AR55" s="157">
        <v>-35.700000000000003</v>
      </c>
    </row>
    <row r="56" spans="1:44" ht="13.2" x14ac:dyDescent="0.2">
      <c r="A56" s="80"/>
      <c r="AK56" s="97"/>
      <c r="AL56" s="103" t="s">
        <v>272</v>
      </c>
      <c r="AM56" s="107">
        <v>637007</v>
      </c>
      <c r="AN56" s="114">
        <v>56709</v>
      </c>
      <c r="AO56" s="124">
        <v>-30.1</v>
      </c>
      <c r="AP56" s="135">
        <v>54761</v>
      </c>
      <c r="AQ56" s="148">
        <v>6.1</v>
      </c>
      <c r="AR56" s="158">
        <v>-36.200000000000003</v>
      </c>
    </row>
    <row r="57" spans="1:44" ht="13.2" x14ac:dyDescent="0.2">
      <c r="A57" s="80"/>
      <c r="AK57" s="95" t="s">
        <v>520</v>
      </c>
      <c r="AL57" s="101"/>
      <c r="AM57" s="106">
        <v>1119417</v>
      </c>
      <c r="AN57" s="113">
        <v>102137</v>
      </c>
      <c r="AO57" s="123">
        <v>3.7</v>
      </c>
      <c r="AP57" s="134">
        <v>131480</v>
      </c>
      <c r="AQ57" s="147">
        <v>5.9</v>
      </c>
      <c r="AR57" s="157">
        <v>-2.2000000000000002</v>
      </c>
    </row>
    <row r="58" spans="1:44" ht="13.2" x14ac:dyDescent="0.2">
      <c r="A58" s="80"/>
      <c r="AK58" s="97"/>
      <c r="AL58" s="103" t="s">
        <v>272</v>
      </c>
      <c r="AM58" s="107">
        <v>790826</v>
      </c>
      <c r="AN58" s="114">
        <v>72156</v>
      </c>
      <c r="AO58" s="124">
        <v>27.2</v>
      </c>
      <c r="AP58" s="135">
        <v>63148</v>
      </c>
      <c r="AQ58" s="148">
        <v>15.3</v>
      </c>
      <c r="AR58" s="158">
        <v>11.9</v>
      </c>
    </row>
    <row r="59" spans="1:44" ht="13.2" x14ac:dyDescent="0.2">
      <c r="A59" s="80"/>
      <c r="AK59" s="95" t="s">
        <v>521</v>
      </c>
      <c r="AL59" s="101"/>
      <c r="AM59" s="106">
        <v>1091255</v>
      </c>
      <c r="AN59" s="113">
        <v>102919</v>
      </c>
      <c r="AO59" s="123">
        <v>0.8</v>
      </c>
      <c r="AP59" s="134">
        <v>163245</v>
      </c>
      <c r="AQ59" s="147">
        <v>24.2</v>
      </c>
      <c r="AR59" s="157">
        <v>-23.4</v>
      </c>
    </row>
    <row r="60" spans="1:44" ht="13.2" x14ac:dyDescent="0.2">
      <c r="A60" s="80"/>
      <c r="AK60" s="97"/>
      <c r="AL60" s="103" t="s">
        <v>272</v>
      </c>
      <c r="AM60" s="107">
        <v>883763</v>
      </c>
      <c r="AN60" s="114">
        <v>83350</v>
      </c>
      <c r="AO60" s="124">
        <v>15.5</v>
      </c>
      <c r="AP60" s="135">
        <v>87630</v>
      </c>
      <c r="AQ60" s="148">
        <v>38.799999999999997</v>
      </c>
      <c r="AR60" s="158">
        <v>-23.3</v>
      </c>
    </row>
    <row r="61" spans="1:44" ht="13.2" x14ac:dyDescent="0.2">
      <c r="A61" s="80"/>
      <c r="AK61" s="95" t="s">
        <v>522</v>
      </c>
      <c r="AL61" s="104"/>
      <c r="AM61" s="106">
        <v>1260114</v>
      </c>
      <c r="AN61" s="113">
        <v>111632</v>
      </c>
      <c r="AO61" s="123">
        <v>3.4</v>
      </c>
      <c r="AP61" s="134">
        <v>130803</v>
      </c>
      <c r="AQ61" s="149">
        <v>7.1</v>
      </c>
      <c r="AR61" s="157">
        <v>-3.7</v>
      </c>
    </row>
    <row r="62" spans="1:44" ht="13.2" x14ac:dyDescent="0.2">
      <c r="A62" s="80"/>
      <c r="AK62" s="97"/>
      <c r="AL62" s="103" t="s">
        <v>272</v>
      </c>
      <c r="AM62" s="107">
        <v>809468</v>
      </c>
      <c r="AN62" s="114">
        <v>72080</v>
      </c>
      <c r="AO62" s="124">
        <v>22.6</v>
      </c>
      <c r="AP62" s="135">
        <v>63291</v>
      </c>
      <c r="AQ62" s="148">
        <v>13.2</v>
      </c>
      <c r="AR62" s="158">
        <v>9.4</v>
      </c>
    </row>
    <row r="63" spans="1:44" ht="13.2" x14ac:dyDescent="0.2">
      <c r="A63" s="80"/>
    </row>
    <row r="64" spans="1:44" ht="13.2" x14ac:dyDescent="0.2">
      <c r="A64" s="80"/>
    </row>
    <row r="65" spans="1:46" ht="13.2" x14ac:dyDescent="0.2">
      <c r="A65" s="80"/>
    </row>
    <row r="66" spans="1:46" ht="13.2"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2">
      <c r="AS67" s="159"/>
      <c r="AT67" s="159"/>
    </row>
    <row r="70" spans="1:46" ht="13.2" hidden="1" x14ac:dyDescent="0.2"/>
    <row r="71" spans="1:46" ht="13.2" hidden="1" x14ac:dyDescent="0.2"/>
    <row r="72" spans="1:46" ht="13.2" hidden="1" x14ac:dyDescent="0.2"/>
    <row r="73" spans="1:46" ht="13.2" hidden="1" x14ac:dyDescent="0.2"/>
  </sheetData>
  <sheetProtection algorithmName="SHA-512" hashValue="f9ZZwNfJVa5yEsVKM0wUJcfoNUsusDguFsvPusU/XcDiq652IEM0YTCe+0qKk+dwgvhe1ikYKWpVJc0NkEe6zg==" saltValue="nqCJsPHVxOjF7YscVxff5w=="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9" zoomScale="85" zoomScaleNormal="85" zoomScaleSheetLayoutView="55" workbookViewId="0">
      <selection activeCell="AG100" sqref="AG100"/>
    </sheetView>
  </sheetViews>
  <sheetFormatPr defaultColWidth="0" defaultRowHeight="13.5" customHeight="1" zeroHeight="1" x14ac:dyDescent="0.2"/>
  <cols>
    <col min="1" max="125" width="2.441406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2" x14ac:dyDescent="0.2">
      <c r="B2" s="78"/>
      <c r="DG2" s="78"/>
    </row>
    <row r="3" spans="2:125" ht="13.2"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2" x14ac:dyDescent="0.2"/>
    <row r="5" spans="2:125" ht="13.2" x14ac:dyDescent="0.2"/>
    <row r="6" spans="2:125" ht="13.2" x14ac:dyDescent="0.2"/>
    <row r="7" spans="2:125" ht="13.2" x14ac:dyDescent="0.2"/>
    <row r="8" spans="2:125" ht="13.2" x14ac:dyDescent="0.2"/>
    <row r="9" spans="2:125" ht="13.2" x14ac:dyDescent="0.2">
      <c r="DU9" s="78"/>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78"/>
    </row>
    <row r="18" spans="125:125" ht="13.2" x14ac:dyDescent="0.2"/>
    <row r="19" spans="125:125" ht="13.2" x14ac:dyDescent="0.2"/>
    <row r="20" spans="125:125" ht="13.2" x14ac:dyDescent="0.2">
      <c r="DU20" s="78"/>
    </row>
    <row r="21" spans="125:125" ht="13.2" x14ac:dyDescent="0.2">
      <c r="DU21" s="78"/>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78"/>
    </row>
    <row r="29" spans="125:125" ht="13.2" x14ac:dyDescent="0.2"/>
    <row r="30" spans="125:125" ht="13.2" x14ac:dyDescent="0.2"/>
    <row r="31" spans="125:125" ht="13.2" x14ac:dyDescent="0.2"/>
    <row r="32" spans="125:125" ht="13.2" x14ac:dyDescent="0.2"/>
    <row r="33" spans="2:125" ht="13.2" x14ac:dyDescent="0.2">
      <c r="B33" s="78"/>
      <c r="G33" s="78"/>
      <c r="I33" s="78"/>
    </row>
    <row r="34" spans="2:125" ht="13.2" x14ac:dyDescent="0.2">
      <c r="C34" s="78"/>
      <c r="P34" s="78"/>
      <c r="DE34" s="78"/>
      <c r="DH34" s="78"/>
    </row>
    <row r="35" spans="2:125" ht="13.2" x14ac:dyDescent="0.2">
      <c r="D35" s="78"/>
      <c r="E35" s="78"/>
      <c r="DG35" s="78"/>
      <c r="DJ35" s="78"/>
      <c r="DP35" s="78"/>
      <c r="DQ35" s="78"/>
      <c r="DR35" s="78"/>
      <c r="DS35" s="78"/>
      <c r="DT35" s="78"/>
      <c r="DU35" s="78"/>
    </row>
    <row r="36" spans="2:125" ht="13.2"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2" x14ac:dyDescent="0.2">
      <c r="DU37" s="78"/>
    </row>
    <row r="38" spans="2:125" ht="13.2" x14ac:dyDescent="0.2">
      <c r="DT38" s="78"/>
      <c r="DU38" s="78"/>
    </row>
    <row r="39" spans="2:125" ht="13.2" x14ac:dyDescent="0.2"/>
    <row r="40" spans="2:125" ht="13.2" x14ac:dyDescent="0.2">
      <c r="DH40" s="78"/>
    </row>
    <row r="41" spans="2:125" ht="13.2" x14ac:dyDescent="0.2">
      <c r="DE41" s="78"/>
    </row>
    <row r="42" spans="2:125" ht="13.2" x14ac:dyDescent="0.2">
      <c r="DG42" s="78"/>
      <c r="DJ42" s="78"/>
    </row>
    <row r="43" spans="2:125" ht="13.2"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2" x14ac:dyDescent="0.2">
      <c r="DU44" s="78"/>
    </row>
    <row r="45" spans="2:125" ht="13.2" x14ac:dyDescent="0.2"/>
    <row r="46" spans="2:125" ht="13.2" x14ac:dyDescent="0.2"/>
    <row r="47" spans="2:125" ht="13.2" x14ac:dyDescent="0.2"/>
    <row r="48" spans="2:125" ht="13.2" x14ac:dyDescent="0.2">
      <c r="DT48" s="78"/>
      <c r="DU48" s="78"/>
    </row>
    <row r="49" spans="120:125" ht="13.2" x14ac:dyDescent="0.2">
      <c r="DU49" s="78"/>
    </row>
    <row r="50" spans="120:125" ht="13.2" x14ac:dyDescent="0.2">
      <c r="DU50" s="78"/>
    </row>
    <row r="51" spans="120:125" ht="13.2" x14ac:dyDescent="0.2">
      <c r="DP51" s="78"/>
      <c r="DQ51" s="78"/>
      <c r="DR51" s="78"/>
      <c r="DS51" s="78"/>
      <c r="DT51" s="78"/>
      <c r="DU51" s="78"/>
    </row>
    <row r="52" spans="120:125" ht="13.2" x14ac:dyDescent="0.2"/>
    <row r="53" spans="120:125" ht="13.2" x14ac:dyDescent="0.2"/>
    <row r="54" spans="120:125" ht="13.2" x14ac:dyDescent="0.2">
      <c r="DU54" s="78"/>
    </row>
    <row r="55" spans="120:125" ht="13.2" x14ac:dyDescent="0.2"/>
    <row r="56" spans="120:125" ht="13.2" x14ac:dyDescent="0.2"/>
    <row r="57" spans="120:125" ht="13.2" x14ac:dyDescent="0.2"/>
    <row r="58" spans="120:125" ht="13.2" x14ac:dyDescent="0.2">
      <c r="DU58" s="78"/>
    </row>
    <row r="59" spans="120:125" ht="13.2" x14ac:dyDescent="0.2"/>
    <row r="60" spans="120:125" ht="13.2" x14ac:dyDescent="0.2"/>
    <row r="61" spans="120:125" ht="13.2" x14ac:dyDescent="0.2"/>
    <row r="62" spans="120:125" ht="13.2" x14ac:dyDescent="0.2"/>
    <row r="63" spans="120:125" ht="13.2" x14ac:dyDescent="0.2">
      <c r="DU63" s="78"/>
    </row>
    <row r="64" spans="120:125" ht="13.2" x14ac:dyDescent="0.2">
      <c r="DT64" s="78"/>
      <c r="DU64" s="78"/>
    </row>
    <row r="65" spans="123:125" ht="13.2" x14ac:dyDescent="0.2"/>
    <row r="66" spans="123:125" ht="13.2" x14ac:dyDescent="0.2"/>
    <row r="67" spans="123:125" ht="13.2" x14ac:dyDescent="0.2"/>
    <row r="68" spans="123:125" ht="13.2" x14ac:dyDescent="0.2"/>
    <row r="69" spans="123:125" ht="13.2" x14ac:dyDescent="0.2">
      <c r="DS69" s="78"/>
      <c r="DT69" s="78"/>
      <c r="DU69" s="78"/>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78"/>
    </row>
    <row r="83" spans="116:125" ht="13.2" x14ac:dyDescent="0.2">
      <c r="DM83" s="78"/>
      <c r="DN83" s="78"/>
      <c r="DO83" s="78"/>
      <c r="DP83" s="78"/>
      <c r="DQ83" s="78"/>
      <c r="DR83" s="78"/>
      <c r="DS83" s="78"/>
      <c r="DT83" s="78"/>
      <c r="DU83" s="78"/>
    </row>
    <row r="84" spans="116:125" ht="13.2" x14ac:dyDescent="0.2"/>
    <row r="85" spans="116:125" ht="13.2" x14ac:dyDescent="0.2"/>
    <row r="86" spans="116:125" ht="13.2" x14ac:dyDescent="0.2"/>
    <row r="87" spans="116:125" ht="13.2" x14ac:dyDescent="0.2"/>
    <row r="88" spans="116:125" ht="13.2" x14ac:dyDescent="0.2">
      <c r="DU88" s="78"/>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95</v>
      </c>
    </row>
    <row r="121" spans="125:125" ht="13.5" hidden="1" customHeight="1" x14ac:dyDescent="0.2">
      <c r="DU121" s="78"/>
    </row>
  </sheetData>
  <sheetProtection algorithmName="SHA-512" hashValue="XTAKLMjbPa+60xC29Yta+6Sbr/u/D1HhfQzRPGuDYm+Ns5/1sx92DVfCeyahuplslIWbPW5N2a4HJVNBRLON5Q==" saltValue="+aJsvDh3KbvqyiJfzDZegA==" spinCount="100000" sheet="1" objects="1" scenarios="1"/>
  <phoneticPr fontId="5"/>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0" zoomScale="85" zoomScaleNormal="85" zoomScaleSheetLayoutView="55" workbookViewId="0">
      <selection activeCell="CT94" sqref="CT94"/>
    </sheetView>
  </sheetViews>
  <sheetFormatPr defaultColWidth="0" defaultRowHeight="13.5" customHeight="1" zeroHeight="1" x14ac:dyDescent="0.2"/>
  <cols>
    <col min="1" max="125" width="2.441406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2" x14ac:dyDescent="0.2">
      <c r="B2" s="78"/>
      <c r="T2" s="78"/>
    </row>
    <row r="3" spans="1:125"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78"/>
      <c r="G33" s="78"/>
      <c r="I33" s="78"/>
    </row>
    <row r="34" spans="2:125" ht="13.2" x14ac:dyDescent="0.2">
      <c r="C34" s="78"/>
      <c r="P34" s="78"/>
      <c r="R34" s="78"/>
      <c r="U34" s="78"/>
    </row>
    <row r="35" spans="2:125" ht="13.2"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2" x14ac:dyDescent="0.2">
      <c r="F36" s="78"/>
      <c r="H36" s="78"/>
      <c r="J36" s="78"/>
      <c r="K36" s="78"/>
      <c r="L36" s="78"/>
      <c r="M36" s="78"/>
      <c r="N36" s="78"/>
      <c r="O36" s="78"/>
      <c r="Q36" s="78"/>
      <c r="S36" s="78"/>
      <c r="V36" s="78"/>
    </row>
    <row r="37" spans="2:125" ht="13.2" x14ac:dyDescent="0.2"/>
    <row r="38" spans="2:125" ht="13.2" x14ac:dyDescent="0.2"/>
    <row r="39" spans="2:125" ht="13.2" x14ac:dyDescent="0.2"/>
    <row r="40" spans="2:125" ht="13.2" x14ac:dyDescent="0.2">
      <c r="U40" s="78"/>
    </row>
    <row r="41" spans="2:125" ht="13.2" x14ac:dyDescent="0.2">
      <c r="R41" s="78"/>
    </row>
    <row r="42" spans="2:125" ht="13.2"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2" x14ac:dyDescent="0.2">
      <c r="Q43" s="78"/>
      <c r="S43" s="78"/>
      <c r="V43" s="78"/>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95</v>
      </c>
    </row>
  </sheetData>
  <sheetProtection algorithmName="SHA-512" hashValue="XWaSMzjg5vwqU0dvIcfW7OzvMXKuMiBmh9bmLs1o0W9jvPgjSsOGHYq7YILh+s4R4AiWDgh/o2dQXgs4zGk+JA==" saltValue="S5Ij5nQTeka0dmKTjwqE4A==" spinCount="100000" sheet="1" objects="1" scenarios="1"/>
  <phoneticPr fontId="5"/>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C35" zoomScale="115" zoomScaleNormal="115" zoomScaleSheetLayoutView="100" workbookViewId="0">
      <selection activeCell="J45" sqref="J45"/>
    </sheetView>
  </sheetViews>
  <sheetFormatPr defaultColWidth="0" defaultRowHeight="13.5" customHeight="1" zeroHeight="1" x14ac:dyDescent="0.2"/>
  <cols>
    <col min="1" max="1" width="8.21875" style="46" customWidth="1"/>
    <col min="2" max="16" width="14.66406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0" t="s">
        <v>2</v>
      </c>
    </row>
    <row r="46" spans="2:10" ht="29.25" customHeight="1" x14ac:dyDescent="0.2">
      <c r="B46" s="166" t="s">
        <v>7</v>
      </c>
      <c r="C46" s="170"/>
      <c r="D46" s="170"/>
      <c r="E46" s="171" t="s">
        <v>16</v>
      </c>
      <c r="F46" s="172" t="s">
        <v>524</v>
      </c>
      <c r="G46" s="176" t="s">
        <v>525</v>
      </c>
      <c r="H46" s="176" t="s">
        <v>526</v>
      </c>
      <c r="I46" s="176" t="s">
        <v>252</v>
      </c>
      <c r="J46" s="181" t="s">
        <v>527</v>
      </c>
    </row>
    <row r="47" spans="2:10" ht="57.75" customHeight="1" x14ac:dyDescent="0.2">
      <c r="B47" s="167"/>
      <c r="C47" s="1000" t="s">
        <v>3</v>
      </c>
      <c r="D47" s="1000"/>
      <c r="E47" s="1001"/>
      <c r="F47" s="173">
        <v>25.14</v>
      </c>
      <c r="G47" s="177">
        <v>28.55</v>
      </c>
      <c r="H47" s="177">
        <v>29.56</v>
      </c>
      <c r="I47" s="177">
        <v>30.01</v>
      </c>
      <c r="J47" s="182">
        <v>27.86</v>
      </c>
    </row>
    <row r="48" spans="2:10" ht="57.75" customHeight="1" x14ac:dyDescent="0.2">
      <c r="B48" s="168"/>
      <c r="C48" s="1002" t="s">
        <v>9</v>
      </c>
      <c r="D48" s="1002"/>
      <c r="E48" s="1003"/>
      <c r="F48" s="174">
        <v>4.57</v>
      </c>
      <c r="G48" s="178">
        <v>4.67</v>
      </c>
      <c r="H48" s="178">
        <v>5.43</v>
      </c>
      <c r="I48" s="178">
        <v>6.49</v>
      </c>
      <c r="J48" s="183">
        <v>9.26</v>
      </c>
    </row>
    <row r="49" spans="2:10" ht="57.75" customHeight="1" x14ac:dyDescent="0.2">
      <c r="B49" s="169"/>
      <c r="C49" s="1004" t="s">
        <v>15</v>
      </c>
      <c r="D49" s="1004"/>
      <c r="E49" s="1005"/>
      <c r="F49" s="175" t="s">
        <v>502</v>
      </c>
      <c r="G49" s="179">
        <v>5.03</v>
      </c>
      <c r="H49" s="179" t="s">
        <v>528</v>
      </c>
      <c r="I49" s="179">
        <v>1.1200000000000001</v>
      </c>
      <c r="J49" s="184">
        <v>1.1599999999999999</v>
      </c>
    </row>
    <row r="50" spans="2:10" ht="13.2" x14ac:dyDescent="0.2"/>
  </sheetData>
  <sheetProtection algorithmName="SHA-512" hashValue="mpo0cl5k9zeWSsRzUmb1rGy0BVSFpjOGc1sjQvO+NmgHfa2sm1UTivTwJ6D0z1KJDjIHfBp1csRnShEv10BKOw==" saltValue="/6M+siDoNoSrgYNDZVT4Pg==" spinCount="100000" sheet="1" objects="1" scenarios="1"/>
  <mergeCells count="3">
    <mergeCell ref="C47:E47"/>
    <mergeCell ref="C48:E48"/>
    <mergeCell ref="C49:E49"/>
  </mergeCells>
  <phoneticPr fontId="5"/>
  <printOptions horizontalCentered="1"/>
  <pageMargins left="0" right="0" top="0.19685039370078741" bottom="0" header="0" footer="0"/>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及川 脩</cp:lastModifiedBy>
  <dcterms:created xsi:type="dcterms:W3CDTF">2026-02-23T04:34:42Z</dcterms:created>
  <dcterms:modified xsi:type="dcterms:W3CDTF">2026-03-19T02:48:24Z</dcterms:modified>
</cp:coreProperties>
</file>